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760" activeTab="1"/>
  </bookViews>
  <sheets>
    <sheet name="титулка" sheetId="1" r:id="rId1"/>
    <sheet name="план" sheetId="2" r:id="rId2"/>
    <sheet name="до наказу" sheetId="3" state="hidden" r:id="rId3"/>
    <sheet name="черновик" sheetId="4" state="hidden" r:id="rId4"/>
    <sheet name="подпись" sheetId="5" state="hidden" r:id="rId5"/>
    <sheet name="план (2)" sheetId="6" state="hidden" r:id="rId6"/>
  </sheets>
  <definedNames>
    <definedName name="_xlnm.Print_Area" localSheetId="1">'план'!$A$1:$T$77</definedName>
    <definedName name="_xlnm.Print_Area" localSheetId="5">'план (2)'!$A$1:$T$64</definedName>
    <definedName name="_xlnm.Print_Area" localSheetId="0">'титулка'!$A$1:$BC$34</definedName>
    <definedName name="_xlnm.Print_Area" localSheetId="3">'черновик'!$A$1:$Q$46</definedName>
  </definedNames>
  <calcPr fullCalcOnLoad="1"/>
</workbook>
</file>

<file path=xl/sharedStrings.xml><?xml version="1.0" encoding="utf-8"?>
<sst xmlns="http://schemas.openxmlformats.org/spreadsheetml/2006/main" count="1031" uniqueCount="299">
  <si>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</si>
  <si>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</si>
  <si>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</si>
  <si>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</si>
  <si>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</si>
  <si>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</si>
  <si>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</si>
  <si>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</si>
  <si>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</si>
  <si>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</si>
  <si>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</si>
  <si>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</si>
  <si>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</si>
  <si>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</si>
  <si>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</si>
  <si>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</si>
  <si>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</si>
  <si>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</si>
  <si>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</si>
  <si>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</si>
  <si>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</si>
  <si>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</si>
  <si>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</si>
  <si>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</si>
  <si>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</si>
  <si>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</si>
  <si>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</si>
  <si>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</si>
  <si>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</si>
  <si>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</si>
  <si>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</si>
  <si>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</si>
  <si>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</si>
  <si>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</si>
  <si>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</si>
  <si>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</si>
  <si>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</si>
  <si>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</si>
  <si>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</si>
  <si>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</si>
  <si>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</si>
  <si>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</si>
  <si>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</si>
  <si>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</si>
  <si>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</si>
  <si>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</si>
  <si>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</si>
  <si>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</si>
  <si>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</si>
  <si>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</si>
  <si>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</si>
  <si>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</si>
  <si>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</si>
  <si>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</si>
  <si>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</si>
  <si>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</si>
  <si>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</si>
  <si>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</si>
  <si>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</si>
  <si>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</si>
  <si>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</si>
  <si>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</si>
  <si>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</si>
  <si>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</si>
  <si>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</si>
  <si>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</si>
  <si>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</si>
  <si>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</si>
  <si>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</si>
  <si>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</si>
  <si>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</si>
  <si>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</si>
  <si>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</si>
  <si>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</si>
  <si>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</si>
  <si>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</si>
  <si>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</si>
  <si>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</si>
  <si>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</si>
  <si>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</si>
  <si>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</si>
  <si>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</si>
  <si>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</si>
  <si>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</si>
  <si>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</si>
  <si>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</si>
  <si>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</si>
  <si>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</si>
  <si>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</si>
  <si>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</si>
  <si>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</si>
  <si>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</si>
  <si>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</si>
  <si>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</si>
  <si>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</si>
  <si>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</si>
  <si>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</si>
  <si>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</si>
  <si>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</si>
  <si>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</si>
  <si>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</si>
  <si>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</si>
  <si>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</si>
  <si>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</si>
  <si>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</si>
  <si>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</si>
  <si>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</si>
  <si>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</si>
  <si>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</si>
  <si>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</si>
  <si>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</si>
  <si>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</si>
  <si>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</si>
  <si>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</si>
  <si>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</si>
  <si>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</si>
  <si>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</si>
  <si>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</si>
  <si>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</si>
  <si>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</si>
  <si>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</si>
  <si>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</si>
  <si>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</si>
  <si>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</si>
  <si>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</si>
  <si>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</si>
  <si>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</si>
  <si>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</si>
  <si>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</si>
  <si>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</si>
  <si>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</si>
  <si>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</si>
  <si>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</si>
  <si>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</si>
  <si>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</si>
  <si>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</si>
  <si>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</si>
  <si>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</si>
  <si>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</si>
  <si>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</si>
  <si>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</si>
  <si>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</si>
  <si>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</si>
  <si>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</si>
  <si>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</si>
  <si>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</si>
  <si>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</si>
  <si>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</si>
  <si>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</si>
  <si>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</si>
  <si>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</si>
  <si>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</si>
  <si>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</si>
  <si>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</si>
  <si>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</si>
  <si>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</si>
  <si>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</si>
  <si>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</si>
  <si>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</si>
  <si>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</si>
  <si>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</si>
  <si>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</si>
  <si>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</si>
  <si>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</si>
  <si>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</si>
  <si>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</si>
  <si>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</si>
  <si>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</si>
  <si>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</si>
  <si>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</si>
  <si>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</si>
  <si>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</si>
  <si>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</si>
  <si>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</si>
  <si>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</si>
  <si>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</si>
  <si>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</si>
  <si>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</si>
  <si>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</si>
  <si>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</si>
  <si>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</si>
  <si>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</si>
  <si>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</si>
  <si>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</si>
  <si>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</si>
  <si>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</si>
  <si>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</si>
  <si>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</si>
  <si>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</si>
  <si>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</si>
  <si>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</si>
  <si>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</si>
  <si>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</si>
  <si>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</si>
  <si>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</si>
  <si>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</si>
  <si>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</si>
  <si>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</si>
  <si>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</si>
  <si>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</si>
  <si>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</si>
  <si>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</si>
  <si>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</si>
  <si>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</si>
  <si>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</si>
  <si>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</si>
  <si>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</si>
  <si>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</si>
  <si>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</si>
  <si>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</si>
  <si>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</si>
  <si>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</si>
  <si>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</si>
  <si>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</si>
  <si>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</si>
  <si>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</si>
  <si>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</si>
  <si>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</si>
  <si>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</si>
  <si>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</si>
  <si>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Гідропневмоприводи та пристрої автоматики</t>
  </si>
  <si>
    <t>Дисципліна 2 семестру 3</t>
  </si>
  <si>
    <t>КРМ</t>
  </si>
  <si>
    <t>А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</si>
  <si>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</si>
  <si>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</si>
  <si>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</si>
  <si>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</si>
  <si>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</si>
  <si>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</si>
  <si>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</si>
  <si>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</si>
  <si>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</si>
  <si>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</si>
  <si>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</si>
  <si>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</si>
  <si>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</si>
  <si>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</si>
  <si>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</si>
  <si>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</si>
  <si>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</si>
  <si>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</si>
  <si>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</si>
  <si>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16/12</t>
  </si>
  <si>
    <t>44/20</t>
  </si>
  <si>
    <t xml:space="preserve">Позначення: Н – настановна сесія; С – екзаменаційна сесія; П – практика; К – канікули; Д– виконання кваліфікаційної роботи; А - атестація </t>
  </si>
  <si>
    <t>Виконання кваліфікаційної роботи</t>
  </si>
  <si>
    <t>Роботизовані технолоігчні комплекси</t>
  </si>
  <si>
    <t>Микола ФЕДОРОВ</t>
  </si>
  <si>
    <t>Олексій РАЗЖИВІН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</si>
  <si>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</si>
  <si>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</si>
  <si>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2023-2024 н.р.                              (АКІТР магістр ЗВ)</t>
  </si>
  <si>
    <t>Інтелектуальні системи керування</t>
  </si>
  <si>
    <t>ЗО</t>
  </si>
  <si>
    <t>ПО</t>
  </si>
  <si>
    <t>ПР</t>
  </si>
  <si>
    <t>КР</t>
  </si>
  <si>
    <t>ЗВ</t>
  </si>
  <si>
    <t>ПВ</t>
  </si>
  <si>
    <t>1 семестр</t>
  </si>
  <si>
    <t>2 семестр</t>
  </si>
  <si>
    <t>настановна сесія</t>
  </si>
  <si>
    <t>семестр</t>
  </si>
  <si>
    <t>цикл</t>
  </si>
  <si>
    <t>каф</t>
  </si>
  <si>
    <t>контроль</t>
  </si>
  <si>
    <t>лекц.</t>
  </si>
  <si>
    <t>лаб</t>
  </si>
  <si>
    <t>практ</t>
  </si>
  <si>
    <t>мп</t>
  </si>
  <si>
    <t>хіоп</t>
  </si>
  <si>
    <t>авп</t>
  </si>
  <si>
    <t>еп</t>
  </si>
  <si>
    <t>фіз</t>
  </si>
  <si>
    <t>залік</t>
  </si>
  <si>
    <t>екзамен</t>
  </si>
  <si>
    <t>курс.пр.</t>
  </si>
  <si>
    <t>код з
 плану</t>
  </si>
  <si>
    <t>Освітній компонент</t>
  </si>
  <si>
    <t>потік, групи</t>
  </si>
  <si>
    <t>лаб.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</si>
  <si>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</si>
  <si>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</si>
  <si>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</si>
  <si>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</si>
  <si>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</si>
  <si>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АВП-23-1зм</t>
  </si>
  <si>
    <t>другий</t>
  </si>
  <si>
    <t>кред</t>
  </si>
  <si>
    <t>ДВВ проф. (2 дисципліни)</t>
  </si>
  <si>
    <t>ні</t>
  </si>
  <si>
    <t>омт</t>
  </si>
  <si>
    <t>іспр</t>
  </si>
  <si>
    <t>Разом обов'язкові дисципліни</t>
  </si>
  <si>
    <t xml:space="preserve">Форма атестації </t>
  </si>
  <si>
    <t xml:space="preserve">протокол № </t>
  </si>
  <si>
    <t>"          "    квітня    2024 р.</t>
  </si>
  <si>
    <t>Олег МАРКОВ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</si>
</sst>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84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9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8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0" fontId="39" fillId="32" borderId="48" xfId="0" applyNumberFormat="1" applyFont="1" applyFill="1" applyBorder="1" applyAlignment="1">
      <alignment horizontal="left" vertical="center" wrapText="1"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6" fontId="1" fillId="0" borderId="88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224" fontId="1" fillId="33" borderId="4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38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vertical="center" wrapText="1"/>
    </xf>
    <xf numFmtId="49" fontId="1" fillId="0" borderId="90" xfId="0" applyNumberFormat="1" applyFont="1" applyFill="1" applyBorder="1" applyAlignment="1">
      <alignment vertical="center" wrapText="1"/>
    </xf>
    <xf numFmtId="49" fontId="1" fillId="0" borderId="99" xfId="0" applyNumberFormat="1" applyFont="1" applyFill="1" applyBorder="1" applyAlignment="1">
      <alignment vertical="center" wrapText="1"/>
    </xf>
    <xf numFmtId="223" fontId="40" fillId="32" borderId="11" xfId="0" applyNumberFormat="1" applyFont="1" applyFill="1" applyBorder="1" applyAlignment="1" applyProtection="1">
      <alignment vertical="center"/>
      <protection/>
    </xf>
    <xf numFmtId="223" fontId="31" fillId="32" borderId="11" xfId="0" applyNumberFormat="1" applyFont="1" applyFill="1" applyBorder="1" applyAlignment="1" applyProtection="1">
      <alignment vertical="center"/>
      <protection/>
    </xf>
    <xf numFmtId="223" fontId="1" fillId="32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19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34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0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100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1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8" fillId="0" borderId="11" xfId="54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33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19" fillId="0" borderId="0" xfId="53" applyFont="1" applyFill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5" fillId="0" borderId="113" xfId="0" applyFont="1" applyBorder="1" applyAlignment="1">
      <alignment horizontal="center" vertical="center"/>
    </xf>
    <xf numFmtId="0" fontId="38" fillId="0" borderId="30" xfId="54" applyFont="1" applyBorder="1" applyAlignment="1">
      <alignment horizontal="center" vertical="center" wrapText="1"/>
      <protection/>
    </xf>
    <xf numFmtId="0" fontId="37" fillId="0" borderId="10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0" fontId="38" fillId="0" borderId="30" xfId="0" applyFont="1" applyBorder="1" applyAlignment="1">
      <alignment horizontal="center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1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10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1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1" fillId="0" borderId="99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1" xfId="0" applyFont="1" applyBorder="1" applyAlignment="1" applyProtection="1">
      <alignment horizontal="right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5" xfId="0" applyNumberFormat="1" applyFont="1" applyFill="1" applyBorder="1" applyAlignment="1">
      <alignment horizontal="center" vertical="center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5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90" fontId="1" fillId="0" borderId="85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1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5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5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5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49" fontId="79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5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49" fontId="35" fillId="0" borderId="116" xfId="0" applyNumberFormat="1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8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9" fontId="1" fillId="0" borderId="99" xfId="0" applyNumberFormat="1" applyFont="1" applyFill="1" applyBorder="1" applyAlignment="1">
      <alignment horizontal="left" vertical="center" wrapText="1"/>
    </xf>
    <xf numFmtId="49" fontId="1" fillId="0" borderId="116" xfId="0" applyNumberFormat="1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center"/>
    </xf>
    <xf numFmtId="223" fontId="31" fillId="32" borderId="11" xfId="0" applyNumberFormat="1" applyFont="1" applyFill="1" applyBorder="1" applyAlignment="1" applyProtection="1">
      <alignment horizontal="center" vertical="center"/>
      <protection/>
    </xf>
    <xf numFmtId="223" fontId="1" fillId="32" borderId="11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5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80" fillId="0" borderId="31" xfId="0" applyNumberFormat="1" applyFont="1" applyFill="1" applyBorder="1" applyAlignment="1" applyProtection="1">
      <alignment horizontal="center" vertical="center"/>
      <protection/>
    </xf>
    <xf numFmtId="190" fontId="80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9" fillId="0" borderId="23" xfId="0" applyNumberFormat="1" applyFont="1" applyFill="1" applyBorder="1" applyAlignment="1" applyProtection="1">
      <alignment horizontal="center" vertical="center"/>
      <protection/>
    </xf>
    <xf numFmtId="190" fontId="79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85" xfId="0" applyFont="1" applyBorder="1" applyAlignment="1">
      <alignment horizontal="center"/>
    </xf>
    <xf numFmtId="0" fontId="15" fillId="0" borderId="101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8" t="s">
        <v>66</v>
      </c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</row>
    <row r="3" spans="1:53" ht="27" customHeight="1">
      <c r="A3" s="546" t="s">
        <v>153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</row>
    <row r="4" spans="1:53" ht="30.75">
      <c r="A4" s="546" t="s">
        <v>154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50" t="s">
        <v>27</v>
      </c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</row>
    <row r="5" spans="1:53" ht="26.25" customHeight="1">
      <c r="A5" s="555" t="s">
        <v>296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74" t="s">
        <v>152</v>
      </c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5"/>
    </row>
    <row r="6" spans="1:53" s="19" customFormat="1" ht="27.75">
      <c r="A6" s="558" t="s">
        <v>297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</row>
    <row r="8" spans="1:53" s="19" customFormat="1" ht="27" customHeight="1">
      <c r="A8" s="546" t="s">
        <v>26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80" t="s">
        <v>72</v>
      </c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</row>
    <row r="9" spans="1:53" s="19" customFormat="1" ht="33" customHeight="1">
      <c r="A9" s="546" t="s">
        <v>155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59" t="s">
        <v>71</v>
      </c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1"/>
      <c r="AC9" s="561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</row>
    <row r="10" spans="16:53" s="19" customFormat="1" ht="27.75" customHeight="1">
      <c r="P10" s="582" t="s">
        <v>250</v>
      </c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456"/>
      <c r="AM10" s="456"/>
      <c r="AN10" s="585" t="s">
        <v>167</v>
      </c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</row>
    <row r="11" spans="16:53" s="19" customFormat="1" ht="27.75" customHeight="1">
      <c r="P11" s="577" t="s">
        <v>251</v>
      </c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9"/>
      <c r="AL11" s="579"/>
      <c r="AM11" s="579"/>
      <c r="AN11" s="590" t="s">
        <v>70</v>
      </c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</row>
    <row r="12" spans="16:53" s="19" customFormat="1" ht="24" customHeight="1"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</row>
    <row r="13" spans="16:53" s="19" customFormat="1" ht="51.75" customHeight="1">
      <c r="P13" s="588" t="s">
        <v>168</v>
      </c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2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</row>
    <row r="14" spans="16:53" s="19" customFormat="1" ht="25.5" customHeight="1"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56" t="s">
        <v>156</v>
      </c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89" t="s">
        <v>227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600" t="s">
        <v>0</v>
      </c>
      <c r="B19" s="602" t="s">
        <v>28</v>
      </c>
      <c r="C19" s="594"/>
      <c r="D19" s="594"/>
      <c r="E19" s="595"/>
      <c r="F19" s="602" t="s">
        <v>29</v>
      </c>
      <c r="G19" s="594"/>
      <c r="H19" s="594"/>
      <c r="I19" s="595"/>
      <c r="J19" s="602" t="s">
        <v>30</v>
      </c>
      <c r="K19" s="594"/>
      <c r="L19" s="594"/>
      <c r="M19" s="595"/>
      <c r="N19" s="591" t="s">
        <v>31</v>
      </c>
      <c r="O19" s="592"/>
      <c r="P19" s="592"/>
      <c r="Q19" s="592"/>
      <c r="R19" s="596"/>
      <c r="S19" s="602" t="s">
        <v>32</v>
      </c>
      <c r="T19" s="594"/>
      <c r="U19" s="594"/>
      <c r="V19" s="595"/>
      <c r="W19" s="591" t="s">
        <v>33</v>
      </c>
      <c r="X19" s="592"/>
      <c r="Y19" s="592"/>
      <c r="Z19" s="592"/>
      <c r="AA19" s="596"/>
      <c r="AB19" s="591" t="s">
        <v>34</v>
      </c>
      <c r="AC19" s="592"/>
      <c r="AD19" s="592"/>
      <c r="AE19" s="596"/>
      <c r="AF19" s="591" t="s">
        <v>35</v>
      </c>
      <c r="AG19" s="592"/>
      <c r="AH19" s="592"/>
      <c r="AI19" s="592"/>
      <c r="AJ19" s="591" t="s">
        <v>36</v>
      </c>
      <c r="AK19" s="592"/>
      <c r="AL19" s="592"/>
      <c r="AM19" s="592"/>
      <c r="AN19" s="591" t="s">
        <v>37</v>
      </c>
      <c r="AO19" s="592"/>
      <c r="AP19" s="592"/>
      <c r="AQ19" s="592"/>
      <c r="AR19" s="596"/>
      <c r="AS19" s="593" t="s">
        <v>38</v>
      </c>
      <c r="AT19" s="594"/>
      <c r="AU19" s="594"/>
      <c r="AV19" s="595"/>
      <c r="AW19" s="592" t="s">
        <v>39</v>
      </c>
      <c r="AX19" s="592"/>
      <c r="AY19" s="592"/>
      <c r="AZ19" s="592"/>
      <c r="BA19" s="596"/>
      <c r="BB19" s="284"/>
      <c r="BC19" s="284"/>
    </row>
    <row r="20" spans="1:55" s="22" customFormat="1" ht="19.5" customHeight="1" thickBot="1">
      <c r="A20" s="601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230</v>
      </c>
      <c r="U21" s="261" t="s">
        <v>40</v>
      </c>
      <c r="V21" s="261" t="s">
        <v>162</v>
      </c>
      <c r="W21" s="261" t="s">
        <v>163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242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206</v>
      </c>
      <c r="C22" s="264" t="s">
        <v>206</v>
      </c>
      <c r="D22" s="264" t="s">
        <v>206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223</v>
      </c>
      <c r="R22" s="43" t="s">
        <v>223</v>
      </c>
      <c r="S22" s="529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1"/>
      <c r="BB22" s="284"/>
      <c r="BC22" s="284"/>
    </row>
    <row r="23" spans="1:55" s="22" customFormat="1" ht="19.5" customHeight="1">
      <c r="A23" s="597" t="s">
        <v>245</v>
      </c>
      <c r="B23" s="598"/>
      <c r="C23" s="598"/>
      <c r="D23" s="598"/>
      <c r="E23" s="598"/>
      <c r="F23" s="598"/>
      <c r="G23" s="598"/>
      <c r="H23" s="598"/>
      <c r="I23" s="598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612" t="s">
        <v>0</v>
      </c>
      <c r="B28" s="605"/>
      <c r="C28" s="613" t="s">
        <v>43</v>
      </c>
      <c r="D28" s="604"/>
      <c r="E28" s="604"/>
      <c r="F28" s="605"/>
      <c r="G28" s="603" t="s">
        <v>140</v>
      </c>
      <c r="H28" s="604"/>
      <c r="I28" s="605"/>
      <c r="J28" s="545" t="s">
        <v>44</v>
      </c>
      <c r="K28" s="528"/>
      <c r="L28" s="528"/>
      <c r="M28" s="545" t="s">
        <v>45</v>
      </c>
      <c r="N28" s="528"/>
      <c r="O28" s="528"/>
      <c r="P28" s="527" t="s">
        <v>246</v>
      </c>
      <c r="Q28" s="528"/>
      <c r="R28" s="528"/>
      <c r="S28" s="613" t="s">
        <v>225</v>
      </c>
      <c r="T28" s="623"/>
      <c r="U28" s="628" t="s">
        <v>46</v>
      </c>
      <c r="V28" s="623"/>
      <c r="W28" s="603" t="s">
        <v>69</v>
      </c>
      <c r="X28" s="604"/>
      <c r="Y28" s="605"/>
      <c r="Z28" s="279"/>
      <c r="AA28" s="614" t="s">
        <v>68</v>
      </c>
      <c r="AB28" s="615"/>
      <c r="AC28" s="615"/>
      <c r="AD28" s="615"/>
      <c r="AE28" s="616"/>
      <c r="AF28" s="533" t="s">
        <v>165</v>
      </c>
      <c r="AG28" s="634"/>
      <c r="AH28" s="635"/>
      <c r="AI28" s="533" t="s">
        <v>67</v>
      </c>
      <c r="AJ28" s="634"/>
      <c r="AK28" s="635"/>
      <c r="AL28" s="280"/>
      <c r="AM28" s="513" t="s">
        <v>228</v>
      </c>
      <c r="AN28" s="514"/>
      <c r="AO28" s="514"/>
      <c r="AP28" s="514"/>
      <c r="AQ28" s="498" t="s">
        <v>295</v>
      </c>
      <c r="AR28" s="499"/>
      <c r="AS28" s="499"/>
      <c r="AT28" s="499"/>
      <c r="AU28" s="499"/>
      <c r="AV28" s="499"/>
      <c r="AW28" s="500"/>
      <c r="AX28" s="533" t="s">
        <v>165</v>
      </c>
      <c r="AY28" s="534"/>
      <c r="AZ28" s="534"/>
      <c r="BA28" s="535"/>
      <c r="BB28" s="284"/>
      <c r="BC28" s="284"/>
    </row>
    <row r="29" spans="1:55" s="22" customFormat="1" ht="15.75" customHeight="1">
      <c r="A29" s="606"/>
      <c r="B29" s="608"/>
      <c r="C29" s="606"/>
      <c r="D29" s="607"/>
      <c r="E29" s="607"/>
      <c r="F29" s="608"/>
      <c r="G29" s="606"/>
      <c r="H29" s="607"/>
      <c r="I29" s="608"/>
      <c r="J29" s="528"/>
      <c r="K29" s="528"/>
      <c r="L29" s="528"/>
      <c r="M29" s="528"/>
      <c r="N29" s="528"/>
      <c r="O29" s="528"/>
      <c r="P29" s="528"/>
      <c r="Q29" s="528"/>
      <c r="R29" s="528"/>
      <c r="S29" s="624"/>
      <c r="T29" s="625"/>
      <c r="U29" s="629"/>
      <c r="V29" s="625"/>
      <c r="W29" s="606"/>
      <c r="X29" s="607"/>
      <c r="Y29" s="608"/>
      <c r="Z29" s="279"/>
      <c r="AA29" s="617"/>
      <c r="AB29" s="618"/>
      <c r="AC29" s="618"/>
      <c r="AD29" s="618"/>
      <c r="AE29" s="619"/>
      <c r="AF29" s="636"/>
      <c r="AG29" s="637"/>
      <c r="AH29" s="638"/>
      <c r="AI29" s="636"/>
      <c r="AJ29" s="637"/>
      <c r="AK29" s="638"/>
      <c r="AL29" s="281"/>
      <c r="AM29" s="515"/>
      <c r="AN29" s="516"/>
      <c r="AO29" s="516"/>
      <c r="AP29" s="516"/>
      <c r="AQ29" s="501"/>
      <c r="AR29" s="502"/>
      <c r="AS29" s="502"/>
      <c r="AT29" s="502"/>
      <c r="AU29" s="502"/>
      <c r="AV29" s="502"/>
      <c r="AW29" s="503"/>
      <c r="AX29" s="536"/>
      <c r="AY29" s="537"/>
      <c r="AZ29" s="537"/>
      <c r="BA29" s="538"/>
      <c r="BB29" s="284"/>
      <c r="BC29" s="284"/>
    </row>
    <row r="30" spans="1:55" s="22" customFormat="1" ht="21.75" customHeight="1">
      <c r="A30" s="609"/>
      <c r="B30" s="611"/>
      <c r="C30" s="609"/>
      <c r="D30" s="610"/>
      <c r="E30" s="610"/>
      <c r="F30" s="611"/>
      <c r="G30" s="609"/>
      <c r="H30" s="610"/>
      <c r="I30" s="611"/>
      <c r="J30" s="528"/>
      <c r="K30" s="528"/>
      <c r="L30" s="528"/>
      <c r="M30" s="528"/>
      <c r="N30" s="528"/>
      <c r="O30" s="528"/>
      <c r="P30" s="528"/>
      <c r="Q30" s="528"/>
      <c r="R30" s="528"/>
      <c r="S30" s="626"/>
      <c r="T30" s="627"/>
      <c r="U30" s="630"/>
      <c r="V30" s="627"/>
      <c r="W30" s="609"/>
      <c r="X30" s="610"/>
      <c r="Y30" s="611"/>
      <c r="Z30" s="279"/>
      <c r="AA30" s="620"/>
      <c r="AB30" s="621"/>
      <c r="AC30" s="621"/>
      <c r="AD30" s="621"/>
      <c r="AE30" s="622"/>
      <c r="AF30" s="639"/>
      <c r="AG30" s="640"/>
      <c r="AH30" s="641"/>
      <c r="AI30" s="639"/>
      <c r="AJ30" s="640"/>
      <c r="AK30" s="641"/>
      <c r="AL30" s="281"/>
      <c r="AM30" s="517"/>
      <c r="AN30" s="518"/>
      <c r="AO30" s="518"/>
      <c r="AP30" s="518"/>
      <c r="AQ30" s="504"/>
      <c r="AR30" s="505"/>
      <c r="AS30" s="505"/>
      <c r="AT30" s="505"/>
      <c r="AU30" s="505"/>
      <c r="AV30" s="505"/>
      <c r="AW30" s="506"/>
      <c r="AX30" s="539"/>
      <c r="AY30" s="540"/>
      <c r="AZ30" s="540"/>
      <c r="BA30" s="541"/>
      <c r="BB30" s="284"/>
      <c r="BC30" s="284"/>
    </row>
    <row r="31" spans="1:55" s="22" customFormat="1" ht="21.75" customHeight="1">
      <c r="A31" s="523">
        <v>1</v>
      </c>
      <c r="B31" s="526"/>
      <c r="C31" s="523">
        <v>35</v>
      </c>
      <c r="D31" s="525"/>
      <c r="E31" s="525"/>
      <c r="F31" s="526"/>
      <c r="G31" s="523">
        <v>2</v>
      </c>
      <c r="H31" s="525"/>
      <c r="I31" s="526"/>
      <c r="J31" s="496">
        <v>3</v>
      </c>
      <c r="K31" s="497"/>
      <c r="L31" s="497"/>
      <c r="M31" s="497"/>
      <c r="N31" s="497"/>
      <c r="O31" s="497"/>
      <c r="P31" s="496"/>
      <c r="Q31" s="497"/>
      <c r="R31" s="497"/>
      <c r="S31" s="496"/>
      <c r="T31" s="497"/>
      <c r="U31" s="525">
        <v>10</v>
      </c>
      <c r="V31" s="524"/>
      <c r="W31" s="523">
        <f>C31+G31+J31+M31+P31+S31+U31</f>
        <v>50</v>
      </c>
      <c r="X31" s="525"/>
      <c r="Y31" s="526"/>
      <c r="Z31" s="279"/>
      <c r="AA31" s="631" t="s">
        <v>226</v>
      </c>
      <c r="AB31" s="632"/>
      <c r="AC31" s="632"/>
      <c r="AD31" s="632"/>
      <c r="AE31" s="633"/>
      <c r="AF31" s="542">
        <v>3</v>
      </c>
      <c r="AG31" s="543"/>
      <c r="AH31" s="544"/>
      <c r="AI31" s="542">
        <v>3</v>
      </c>
      <c r="AJ31" s="543"/>
      <c r="AK31" s="544"/>
      <c r="AL31" s="281"/>
      <c r="AM31" s="519">
        <v>1</v>
      </c>
      <c r="AN31" s="520"/>
      <c r="AO31" s="520"/>
      <c r="AP31" s="520"/>
      <c r="AQ31" s="507" t="s">
        <v>213</v>
      </c>
      <c r="AR31" s="508"/>
      <c r="AS31" s="508"/>
      <c r="AT31" s="508"/>
      <c r="AU31" s="508"/>
      <c r="AV31" s="508"/>
      <c r="AW31" s="509"/>
      <c r="AX31" s="532">
        <v>3</v>
      </c>
      <c r="AY31" s="532"/>
      <c r="AZ31" s="532"/>
      <c r="BA31" s="532"/>
      <c r="BB31" s="284"/>
      <c r="BC31" s="284"/>
    </row>
    <row r="32" spans="1:55" s="22" customFormat="1" ht="22.5" customHeight="1">
      <c r="A32" s="496">
        <v>2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7"/>
      <c r="L32" s="497"/>
      <c r="M32" s="496">
        <v>3</v>
      </c>
      <c r="N32" s="497"/>
      <c r="O32" s="497"/>
      <c r="P32" s="496">
        <v>12</v>
      </c>
      <c r="Q32" s="497"/>
      <c r="R32" s="497"/>
      <c r="S32" s="523">
        <v>2</v>
      </c>
      <c r="T32" s="524"/>
      <c r="U32" s="523"/>
      <c r="V32" s="524"/>
      <c r="W32" s="523">
        <f>C32+G32+J32+M32+P32+S32+U32</f>
        <v>17</v>
      </c>
      <c r="X32" s="525"/>
      <c r="Y32" s="526"/>
      <c r="Z32" s="279"/>
      <c r="AA32" s="631" t="s">
        <v>141</v>
      </c>
      <c r="AB32" s="632"/>
      <c r="AC32" s="632"/>
      <c r="AD32" s="632"/>
      <c r="AE32" s="633"/>
      <c r="AF32" s="542">
        <v>3</v>
      </c>
      <c r="AG32" s="543"/>
      <c r="AH32" s="544"/>
      <c r="AI32" s="542">
        <v>15</v>
      </c>
      <c r="AJ32" s="543"/>
      <c r="AK32" s="544"/>
      <c r="AL32" s="282"/>
      <c r="AM32" s="521"/>
      <c r="AN32" s="522"/>
      <c r="AO32" s="522"/>
      <c r="AP32" s="522"/>
      <c r="AQ32" s="510"/>
      <c r="AR32" s="511"/>
      <c r="AS32" s="511"/>
      <c r="AT32" s="511"/>
      <c r="AU32" s="511"/>
      <c r="AV32" s="511"/>
      <c r="AW32" s="512"/>
      <c r="AX32" s="532"/>
      <c r="AY32" s="532"/>
      <c r="AZ32" s="532"/>
      <c r="BA32" s="532"/>
      <c r="BB32" s="284"/>
      <c r="BC32" s="284"/>
    </row>
    <row r="33" spans="1:55" s="22" customFormat="1" ht="24.75" customHeight="1">
      <c r="A33" s="496" t="s">
        <v>1</v>
      </c>
      <c r="B33" s="496"/>
      <c r="C33" s="496">
        <f>C31+C32</f>
        <v>35</v>
      </c>
      <c r="D33" s="496"/>
      <c r="E33" s="496"/>
      <c r="F33" s="496"/>
      <c r="G33" s="496">
        <v>2</v>
      </c>
      <c r="H33" s="496"/>
      <c r="I33" s="496"/>
      <c r="J33" s="496">
        <v>3</v>
      </c>
      <c r="K33" s="497"/>
      <c r="L33" s="497"/>
      <c r="M33" s="496">
        <f>M31+M32</f>
        <v>3</v>
      </c>
      <c r="N33" s="497"/>
      <c r="O33" s="497"/>
      <c r="P33" s="496">
        <f>P31+P32</f>
        <v>12</v>
      </c>
      <c r="Q33" s="497"/>
      <c r="R33" s="497"/>
      <c r="S33" s="523">
        <v>2</v>
      </c>
      <c r="T33" s="524"/>
      <c r="U33" s="523">
        <f>U31+U32</f>
        <v>10</v>
      </c>
      <c r="V33" s="524"/>
      <c r="W33" s="523">
        <f>C33+G33+J33+M33+P33+S33+U33</f>
        <v>67</v>
      </c>
      <c r="X33" s="525"/>
      <c r="Y33" s="526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53"/>
      <c r="B38" s="554"/>
      <c r="C38" s="551"/>
      <c r="D38" s="552"/>
      <c r="E38" s="552"/>
      <c r="F38" s="552"/>
      <c r="G38" s="553"/>
      <c r="H38" s="554"/>
      <c r="I38" s="554"/>
      <c r="J38" s="553"/>
      <c r="K38" s="554"/>
      <c r="L38" s="554"/>
      <c r="M38" s="554"/>
      <c r="N38" s="551"/>
      <c r="O38" s="552"/>
      <c r="P38" s="552"/>
      <c r="Q38" s="565"/>
      <c r="R38" s="566"/>
      <c r="S38" s="566"/>
      <c r="T38" s="562"/>
      <c r="U38" s="554"/>
      <c r="V38" s="554"/>
      <c r="W38" s="562"/>
      <c r="X38" s="554"/>
      <c r="Y38" s="554"/>
      <c r="Z38" s="18"/>
      <c r="AA38" s="563"/>
      <c r="AB38" s="564"/>
      <c r="AC38" s="564"/>
      <c r="AD38" s="564"/>
      <c r="AE38" s="564"/>
      <c r="AF38" s="568"/>
      <c r="AG38" s="569"/>
      <c r="AH38" s="569"/>
      <c r="AI38" s="571"/>
      <c r="AJ38" s="572"/>
      <c r="AK38" s="573"/>
      <c r="AL38" s="17"/>
      <c r="AM38" s="570"/>
      <c r="AN38" s="570"/>
      <c r="AO38" s="570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7"/>
    </row>
    <row r="39" spans="1:53" ht="21.75" customHeight="1">
      <c r="A39" s="553"/>
      <c r="B39" s="554"/>
      <c r="C39" s="551"/>
      <c r="D39" s="552"/>
      <c r="E39" s="552"/>
      <c r="F39" s="552"/>
      <c r="G39" s="553"/>
      <c r="H39" s="554"/>
      <c r="I39" s="554"/>
      <c r="J39" s="562"/>
      <c r="K39" s="554"/>
      <c r="L39" s="554"/>
      <c r="M39" s="554"/>
      <c r="N39" s="551"/>
      <c r="O39" s="552"/>
      <c r="P39" s="552"/>
      <c r="Q39" s="565"/>
      <c r="R39" s="566"/>
      <c r="S39" s="566"/>
      <c r="T39" s="553"/>
      <c r="U39" s="554"/>
      <c r="V39" s="554"/>
      <c r="W39" s="562"/>
      <c r="X39" s="554"/>
      <c r="Y39" s="554"/>
      <c r="Z39" s="18"/>
      <c r="AA39" s="564"/>
      <c r="AB39" s="564"/>
      <c r="AC39" s="564"/>
      <c r="AD39" s="564"/>
      <c r="AE39" s="564"/>
      <c r="AF39" s="569"/>
      <c r="AG39" s="569"/>
      <c r="AH39" s="569"/>
      <c r="AI39" s="572"/>
      <c r="AJ39" s="572"/>
      <c r="AK39" s="573"/>
      <c r="AL39" s="17"/>
      <c r="AM39" s="570"/>
      <c r="AN39" s="570"/>
      <c r="AO39" s="570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7"/>
    </row>
  </sheetData>
  <sheetProtection selectLockedCells="1" selectUnlockedCells="1"/>
  <mergeCells count="113"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  <mergeCell ref="AI31:AK31"/>
    <mergeCell ref="P31:R31"/>
    <mergeCell ref="S31:T31"/>
    <mergeCell ref="U31:V31"/>
    <mergeCell ref="W31:Y31"/>
    <mergeCell ref="AA31:AE31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W28:Y30"/>
    <mergeCell ref="G32:I32"/>
    <mergeCell ref="J32:L32"/>
    <mergeCell ref="M32:O32"/>
    <mergeCell ref="P32:R32"/>
    <mergeCell ref="U32:V32"/>
    <mergeCell ref="AW19:BA19"/>
    <mergeCell ref="A23:AU23"/>
    <mergeCell ref="A19:A20"/>
    <mergeCell ref="B19:E19"/>
    <mergeCell ref="F19:I19"/>
    <mergeCell ref="J19:M19"/>
    <mergeCell ref="AN19:AR19"/>
    <mergeCell ref="AB19:AE19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G39:I39"/>
    <mergeCell ref="T38:V38"/>
    <mergeCell ref="N38:P38"/>
    <mergeCell ref="W38:Y38"/>
    <mergeCell ref="AA38:AE39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A3:O3"/>
    <mergeCell ref="AO2:BA4"/>
    <mergeCell ref="P2:AN2"/>
    <mergeCell ref="A2:O2"/>
    <mergeCell ref="A4:O4"/>
    <mergeCell ref="P4:AN4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="70" zoomScaleSheetLayoutView="70" zoomScalePageLayoutView="0" workbookViewId="0" topLeftCell="A41">
      <selection activeCell="I73" sqref="I73:K73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</cols>
  <sheetData>
    <row r="1" spans="1:26" s="30" customFormat="1" ht="19.5" customHeight="1" thickBot="1">
      <c r="A1" s="741" t="s">
        <v>252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99" t="s">
        <v>13</v>
      </c>
      <c r="B2" s="723" t="s">
        <v>10</v>
      </c>
      <c r="C2" s="658" t="s">
        <v>85</v>
      </c>
      <c r="D2" s="659"/>
      <c r="E2" s="662" t="s">
        <v>73</v>
      </c>
      <c r="F2" s="663"/>
      <c r="G2" s="734" t="s">
        <v>20</v>
      </c>
      <c r="H2" s="658" t="s">
        <v>2</v>
      </c>
      <c r="I2" s="662"/>
      <c r="J2" s="662"/>
      <c r="K2" s="662"/>
      <c r="L2" s="662"/>
      <c r="M2" s="745" t="s">
        <v>58</v>
      </c>
      <c r="N2" s="662" t="s">
        <v>57</v>
      </c>
      <c r="O2" s="662"/>
      <c r="P2" s="663"/>
      <c r="Q2" s="680" t="s">
        <v>164</v>
      </c>
      <c r="R2" s="681"/>
      <c r="S2" s="681"/>
      <c r="T2" s="682"/>
      <c r="U2" s="31"/>
      <c r="V2" s="31"/>
      <c r="W2" s="31"/>
      <c r="X2" s="31"/>
      <c r="Y2" s="31"/>
      <c r="Z2" s="29"/>
    </row>
    <row r="3" spans="1:25" s="30" customFormat="1" ht="24.75" customHeight="1">
      <c r="A3" s="700"/>
      <c r="B3" s="724"/>
      <c r="C3" s="660"/>
      <c r="D3" s="661"/>
      <c r="E3" s="664"/>
      <c r="F3" s="665"/>
      <c r="G3" s="735"/>
      <c r="H3" s="737" t="s">
        <v>3</v>
      </c>
      <c r="I3" s="746" t="s">
        <v>4</v>
      </c>
      <c r="J3" s="746"/>
      <c r="K3" s="746"/>
      <c r="L3" s="746"/>
      <c r="M3" s="726"/>
      <c r="N3" s="664"/>
      <c r="O3" s="664"/>
      <c r="P3" s="665"/>
      <c r="Q3" s="683"/>
      <c r="R3" s="684"/>
      <c r="S3" s="684"/>
      <c r="T3" s="685"/>
      <c r="U3" s="31"/>
      <c r="V3" s="31"/>
      <c r="W3" s="31"/>
      <c r="X3" s="31"/>
      <c r="Y3" s="31"/>
    </row>
    <row r="4" spans="1:20" s="30" customFormat="1" ht="19.5" customHeight="1">
      <c r="A4" s="700"/>
      <c r="B4" s="724"/>
      <c r="C4" s="737" t="s">
        <v>5</v>
      </c>
      <c r="D4" s="726" t="s">
        <v>6</v>
      </c>
      <c r="E4" s="732" t="s">
        <v>74</v>
      </c>
      <c r="F4" s="748" t="s">
        <v>75</v>
      </c>
      <c r="G4" s="735"/>
      <c r="H4" s="737"/>
      <c r="I4" s="726" t="s">
        <v>1</v>
      </c>
      <c r="J4" s="726" t="s">
        <v>7</v>
      </c>
      <c r="K4" s="726" t="s">
        <v>8</v>
      </c>
      <c r="L4" s="726" t="s">
        <v>9</v>
      </c>
      <c r="M4" s="726"/>
      <c r="N4" s="746" t="s">
        <v>64</v>
      </c>
      <c r="O4" s="746"/>
      <c r="P4" s="747"/>
      <c r="Q4" s="742" t="s">
        <v>64</v>
      </c>
      <c r="R4" s="743"/>
      <c r="S4" s="744"/>
      <c r="T4" s="394" t="s">
        <v>135</v>
      </c>
    </row>
    <row r="5" spans="1:20" s="30" customFormat="1" ht="19.5" customHeight="1">
      <c r="A5" s="700"/>
      <c r="B5" s="724"/>
      <c r="C5" s="737"/>
      <c r="D5" s="726"/>
      <c r="E5" s="732"/>
      <c r="F5" s="748"/>
      <c r="G5" s="735"/>
      <c r="H5" s="737"/>
      <c r="I5" s="726"/>
      <c r="J5" s="726"/>
      <c r="K5" s="726"/>
      <c r="L5" s="726"/>
      <c r="M5" s="726"/>
      <c r="N5" s="49">
        <v>1</v>
      </c>
      <c r="O5" s="49">
        <v>2</v>
      </c>
      <c r="P5" s="50">
        <v>3</v>
      </c>
      <c r="Q5" s="51">
        <v>1</v>
      </c>
      <c r="R5" s="750">
        <v>2</v>
      </c>
      <c r="S5" s="751"/>
      <c r="T5" s="395">
        <v>3</v>
      </c>
    </row>
    <row r="6" spans="1:20" s="30" customFormat="1" ht="8.25" customHeight="1" hidden="1">
      <c r="A6" s="700"/>
      <c r="B6" s="724"/>
      <c r="C6" s="737"/>
      <c r="D6" s="726"/>
      <c r="E6" s="732"/>
      <c r="F6" s="748"/>
      <c r="G6" s="735"/>
      <c r="H6" s="737"/>
      <c r="I6" s="726"/>
      <c r="J6" s="726"/>
      <c r="K6" s="726"/>
      <c r="L6" s="726"/>
      <c r="M6" s="726"/>
      <c r="N6" s="52"/>
      <c r="O6" s="52"/>
      <c r="P6" s="53"/>
      <c r="Q6" s="54"/>
      <c r="R6" s="52"/>
      <c r="S6" s="55"/>
      <c r="T6" s="205"/>
    </row>
    <row r="7" spans="1:20" s="30" customFormat="1" ht="15.75" customHeight="1" thickBot="1">
      <c r="A7" s="701"/>
      <c r="B7" s="725"/>
      <c r="C7" s="738"/>
      <c r="D7" s="727"/>
      <c r="E7" s="733"/>
      <c r="F7" s="749"/>
      <c r="G7" s="736"/>
      <c r="H7" s="738"/>
      <c r="I7" s="727"/>
      <c r="J7" s="727"/>
      <c r="K7" s="727"/>
      <c r="L7" s="727"/>
      <c r="M7" s="727"/>
      <c r="N7" s="103">
        <v>18</v>
      </c>
      <c r="O7" s="103">
        <v>11</v>
      </c>
      <c r="P7" s="104">
        <v>11</v>
      </c>
      <c r="Q7" s="105"/>
      <c r="R7" s="710"/>
      <c r="S7" s="711"/>
      <c r="T7" s="396"/>
    </row>
    <row r="8" spans="1:20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12">
        <v>28</v>
      </c>
      <c r="S8" s="713"/>
      <c r="T8" s="102">
        <v>29</v>
      </c>
    </row>
    <row r="9" spans="1:34" s="32" customFormat="1" ht="19.5" customHeight="1" thickBot="1">
      <c r="A9" s="686" t="s">
        <v>111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8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689" t="s">
        <v>169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1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719"/>
      <c r="S11" s="720"/>
      <c r="T11" s="243"/>
    </row>
    <row r="12" spans="1:20" s="30" customFormat="1" ht="19.5" customHeight="1">
      <c r="A12" s="140" t="s">
        <v>175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16">
        <f>G12*30</f>
        <v>90</v>
      </c>
      <c r="I12" s="131">
        <v>4</v>
      </c>
      <c r="J12" s="107" t="s">
        <v>124</v>
      </c>
      <c r="K12" s="131"/>
      <c r="L12" s="131"/>
      <c r="M12" s="412">
        <f>H12-I12</f>
        <v>86</v>
      </c>
      <c r="N12" s="58"/>
      <c r="O12" s="63"/>
      <c r="P12" s="64"/>
      <c r="Q12" s="45" t="s">
        <v>124</v>
      </c>
      <c r="R12" s="739"/>
      <c r="S12" s="740"/>
      <c r="T12" s="243"/>
    </row>
    <row r="13" spans="1:20" s="30" customFormat="1" ht="35.25" customHeight="1">
      <c r="A13" s="140" t="s">
        <v>176</v>
      </c>
      <c r="B13" s="407" t="s">
        <v>207</v>
      </c>
      <c r="C13" s="408"/>
      <c r="D13" s="409">
        <v>2</v>
      </c>
      <c r="E13" s="409"/>
      <c r="F13" s="321"/>
      <c r="G13" s="335">
        <v>3</v>
      </c>
      <c r="H13" s="119">
        <f>G13*30</f>
        <v>90</v>
      </c>
      <c r="I13" s="410">
        <v>4</v>
      </c>
      <c r="J13" s="37" t="s">
        <v>124</v>
      </c>
      <c r="K13" s="410"/>
      <c r="L13" s="410"/>
      <c r="M13" s="411">
        <f>H13-I13</f>
        <v>86</v>
      </c>
      <c r="N13" s="47"/>
      <c r="O13" s="47"/>
      <c r="P13" s="81"/>
      <c r="Q13" s="124"/>
      <c r="R13" s="714" t="s">
        <v>124</v>
      </c>
      <c r="S13" s="715"/>
      <c r="T13" s="243"/>
    </row>
    <row r="14" spans="1:20" s="30" customFormat="1" ht="19.5" customHeight="1" thickBot="1">
      <c r="A14" s="140" t="s">
        <v>177</v>
      </c>
      <c r="B14" s="307" t="s">
        <v>80</v>
      </c>
      <c r="C14" s="408"/>
      <c r="D14" s="409">
        <v>2</v>
      </c>
      <c r="E14" s="409"/>
      <c r="F14" s="321"/>
      <c r="G14" s="335">
        <v>3</v>
      </c>
      <c r="H14" s="119">
        <f>G14*30</f>
        <v>90</v>
      </c>
      <c r="I14" s="410">
        <v>4</v>
      </c>
      <c r="J14" s="37" t="s">
        <v>124</v>
      </c>
      <c r="K14" s="410"/>
      <c r="L14" s="410"/>
      <c r="M14" s="411">
        <f>H14-I14</f>
        <v>86</v>
      </c>
      <c r="N14" s="47"/>
      <c r="O14" s="47"/>
      <c r="P14" s="81"/>
      <c r="Q14" s="135"/>
      <c r="R14" s="714" t="s">
        <v>124</v>
      </c>
      <c r="S14" s="715"/>
      <c r="T14" s="243"/>
    </row>
    <row r="15" spans="1:20" s="30" customFormat="1" ht="19.5" customHeight="1" thickBot="1">
      <c r="A15" s="676" t="s">
        <v>173</v>
      </c>
      <c r="B15" s="677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704" t="s">
        <v>142</v>
      </c>
      <c r="S15" s="705"/>
      <c r="T15" s="413"/>
    </row>
    <row r="16" spans="1:20" s="30" customFormat="1" ht="19.5" customHeight="1" thickBot="1">
      <c r="A16" s="692" t="s">
        <v>171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4"/>
    </row>
    <row r="17" spans="1:20" s="30" customFormat="1" ht="21" customHeight="1">
      <c r="A17" s="127" t="s">
        <v>76</v>
      </c>
      <c r="B17" s="341" t="s">
        <v>48</v>
      </c>
      <c r="C17" s="126"/>
      <c r="D17" s="37">
        <v>1</v>
      </c>
      <c r="E17" s="37"/>
      <c r="F17" s="321"/>
      <c r="G17" s="339">
        <v>3</v>
      </c>
      <c r="H17" s="125">
        <f aca="true" t="shared" si="0" ref="H17:H22">G17*30</f>
        <v>90</v>
      </c>
      <c r="I17" s="113">
        <v>12</v>
      </c>
      <c r="J17" s="37" t="s">
        <v>142</v>
      </c>
      <c r="K17" s="410"/>
      <c r="L17" s="410" t="s">
        <v>148</v>
      </c>
      <c r="M17" s="37">
        <f aca="true" t="shared" si="1" ref="M17:M22">H17-I17</f>
        <v>78</v>
      </c>
      <c r="N17" s="63"/>
      <c r="O17" s="63">
        <f>G17/11</f>
        <v>0.2727272727272727</v>
      </c>
      <c r="P17" s="64"/>
      <c r="Q17" s="353" t="s">
        <v>125</v>
      </c>
      <c r="R17" s="717"/>
      <c r="S17" s="718"/>
      <c r="T17" s="391"/>
    </row>
    <row r="18" spans="1:20" s="32" customFormat="1" ht="19.5" customHeight="1">
      <c r="A18" s="127" t="s">
        <v>83</v>
      </c>
      <c r="B18" s="310" t="s">
        <v>253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10"/>
      <c r="L18" s="410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3" t="s">
        <v>125</v>
      </c>
      <c r="R18" s="754"/>
      <c r="S18" s="755"/>
      <c r="T18" s="243"/>
    </row>
    <row r="19" spans="1:20" s="32" customFormat="1" ht="19.5" customHeight="1">
      <c r="A19" s="127" t="s">
        <v>84</v>
      </c>
      <c r="B19" s="310" t="s">
        <v>17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57">
        <v>16</v>
      </c>
      <c r="J19" s="455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232</v>
      </c>
      <c r="R19" s="719"/>
      <c r="S19" s="720"/>
      <c r="T19" s="243"/>
    </row>
    <row r="20" spans="1:20" s="32" customFormat="1" ht="19.5" customHeight="1">
      <c r="A20" s="127" t="s">
        <v>121</v>
      </c>
      <c r="B20" s="310" t="s">
        <v>118</v>
      </c>
      <c r="C20" s="126"/>
      <c r="D20" s="37"/>
      <c r="E20" s="37">
        <v>1</v>
      </c>
      <c r="F20" s="65"/>
      <c r="G20" s="336">
        <v>1.5</v>
      </c>
      <c r="H20" s="416">
        <f t="shared" si="0"/>
        <v>45</v>
      </c>
      <c r="I20" s="57">
        <v>4</v>
      </c>
      <c r="J20" s="57"/>
      <c r="K20" s="57"/>
      <c r="L20" s="57" t="s">
        <v>124</v>
      </c>
      <c r="M20" s="57">
        <f t="shared" si="1"/>
        <v>41</v>
      </c>
      <c r="N20" s="58"/>
      <c r="O20" s="58">
        <f>G20/11</f>
        <v>0.13636363636363635</v>
      </c>
      <c r="P20" s="59"/>
      <c r="Q20" s="60" t="s">
        <v>124</v>
      </c>
      <c r="R20" s="719"/>
      <c r="S20" s="720"/>
      <c r="T20" s="243"/>
    </row>
    <row r="21" spans="1:34" s="30" customFormat="1" ht="19.5" customHeight="1">
      <c r="A21" s="139" t="s">
        <v>180</v>
      </c>
      <c r="B21" s="407" t="s">
        <v>247</v>
      </c>
      <c r="C21" s="126">
        <v>2</v>
      </c>
      <c r="D21" s="37"/>
      <c r="E21" s="37"/>
      <c r="F21" s="81"/>
      <c r="G21" s="339">
        <v>3</v>
      </c>
      <c r="H21" s="125">
        <f t="shared" si="0"/>
        <v>90</v>
      </c>
      <c r="I21" s="113">
        <v>12</v>
      </c>
      <c r="J21" s="113" t="s">
        <v>142</v>
      </c>
      <c r="K21" s="417"/>
      <c r="L21" s="417" t="s">
        <v>148</v>
      </c>
      <c r="M21" s="113">
        <f t="shared" si="1"/>
        <v>78</v>
      </c>
      <c r="N21" s="418"/>
      <c r="O21" s="418">
        <f>G21/11</f>
        <v>0.2727272727272727</v>
      </c>
      <c r="P21" s="419"/>
      <c r="Q21" s="353"/>
      <c r="R21" s="752" t="s">
        <v>125</v>
      </c>
      <c r="S21" s="753"/>
      <c r="T21" s="349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181</v>
      </c>
      <c r="B22" s="400" t="s">
        <v>19</v>
      </c>
      <c r="C22" s="305">
        <v>2</v>
      </c>
      <c r="D22" s="57"/>
      <c r="E22" s="57"/>
      <c r="F22" s="333"/>
      <c r="G22" s="401">
        <v>6</v>
      </c>
      <c r="H22" s="73">
        <f t="shared" si="0"/>
        <v>180</v>
      </c>
      <c r="I22" s="57">
        <v>16</v>
      </c>
      <c r="J22" s="455" t="s">
        <v>125</v>
      </c>
      <c r="K22" s="57"/>
      <c r="L22" s="57" t="s">
        <v>148</v>
      </c>
      <c r="M22" s="411">
        <f t="shared" si="1"/>
        <v>164</v>
      </c>
      <c r="N22" s="58">
        <f>G22/N7</f>
        <v>0.3333333333333333</v>
      </c>
      <c r="O22" s="58"/>
      <c r="P22" s="402"/>
      <c r="Q22" s="124"/>
      <c r="R22" s="721" t="s">
        <v>232</v>
      </c>
      <c r="S22" s="722"/>
      <c r="T22" s="243"/>
    </row>
    <row r="23" spans="1:20" s="30" customFormat="1" ht="19.5" customHeight="1" thickBot="1">
      <c r="A23" s="676" t="s">
        <v>132</v>
      </c>
      <c r="B23" s="677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8">
        <f>SUM(N17:N22)</f>
        <v>0.6666666666666666</v>
      </c>
      <c r="O23" s="359">
        <f>SUM(O17:O22)</f>
        <v>0.9545454545454545</v>
      </c>
      <c r="P23" s="360">
        <f>SUM(P17:P22)</f>
        <v>0</v>
      </c>
      <c r="Q23" s="288" t="s">
        <v>231</v>
      </c>
      <c r="R23" s="704" t="s">
        <v>243</v>
      </c>
      <c r="S23" s="705"/>
      <c r="T23" s="245"/>
    </row>
    <row r="24" spans="1:20" s="30" customFormat="1" ht="17.25" customHeight="1" thickBot="1">
      <c r="A24" s="728" t="s">
        <v>199</v>
      </c>
      <c r="B24" s="729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1"/>
    </row>
    <row r="25" spans="1:20" s="30" customFormat="1" ht="19.5" customHeight="1" thickBot="1">
      <c r="A25" s="312" t="s">
        <v>229</v>
      </c>
      <c r="B25" s="432" t="s">
        <v>212</v>
      </c>
      <c r="C25" s="433"/>
      <c r="D25" s="383">
        <v>3</v>
      </c>
      <c r="E25" s="383"/>
      <c r="F25" s="431"/>
      <c r="G25" s="434">
        <v>4.5</v>
      </c>
      <c r="H25" s="201">
        <f>G25*30</f>
        <v>135</v>
      </c>
      <c r="I25" s="435"/>
      <c r="J25" s="435"/>
      <c r="K25" s="435"/>
      <c r="L25" s="435"/>
      <c r="M25" s="436"/>
      <c r="N25" s="437"/>
      <c r="O25" s="438"/>
      <c r="P25" s="439"/>
      <c r="Q25" s="232"/>
      <c r="R25" s="760"/>
      <c r="S25" s="761"/>
      <c r="T25" s="239"/>
    </row>
    <row r="26" spans="1:20" s="30" customFormat="1" ht="19.5" customHeight="1" thickBot="1">
      <c r="A26" s="666" t="s">
        <v>201</v>
      </c>
      <c r="B26" s="667"/>
      <c r="C26" s="306"/>
      <c r="D26" s="151"/>
      <c r="E26" s="151"/>
      <c r="F26" s="175"/>
      <c r="G26" s="40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779"/>
      <c r="S26" s="780"/>
      <c r="T26" s="245"/>
    </row>
    <row r="27" spans="1:20" s="33" customFormat="1" ht="16.5" customHeight="1" thickBot="1">
      <c r="A27" s="689" t="s">
        <v>211</v>
      </c>
      <c r="B27" s="690"/>
      <c r="C27" s="690"/>
      <c r="D27" s="690"/>
      <c r="E27" s="690"/>
      <c r="F27" s="690"/>
      <c r="G27" s="690"/>
      <c r="H27" s="716"/>
      <c r="I27" s="716"/>
      <c r="J27" s="716"/>
      <c r="K27" s="716"/>
      <c r="L27" s="716"/>
      <c r="M27" s="716"/>
      <c r="N27" s="690"/>
      <c r="O27" s="690"/>
      <c r="P27" s="690"/>
      <c r="Q27" s="690"/>
      <c r="R27" s="690"/>
      <c r="S27" s="690"/>
      <c r="T27" s="691"/>
    </row>
    <row r="28" spans="1:20" s="30" customFormat="1" ht="19.5" customHeight="1" thickBot="1">
      <c r="A28" s="314" t="s">
        <v>200</v>
      </c>
      <c r="B28" s="316" t="s">
        <v>213</v>
      </c>
      <c r="C28" s="315">
        <v>3</v>
      </c>
      <c r="D28" s="137"/>
      <c r="E28" s="137"/>
      <c r="F28" s="373"/>
      <c r="G28" s="376">
        <v>25.5</v>
      </c>
      <c r="H28" s="424">
        <f>G28*30</f>
        <v>765</v>
      </c>
      <c r="I28" s="425"/>
      <c r="J28" s="425"/>
      <c r="K28" s="425"/>
      <c r="L28" s="425"/>
      <c r="M28" s="426"/>
      <c r="N28" s="148"/>
      <c r="O28" s="149"/>
      <c r="P28" s="150"/>
      <c r="Q28" s="234"/>
      <c r="R28" s="779"/>
      <c r="S28" s="780"/>
      <c r="T28" s="245"/>
    </row>
    <row r="29" spans="1:20" s="30" customFormat="1" ht="19.5" customHeight="1" thickBot="1">
      <c r="A29" s="666" t="s">
        <v>202</v>
      </c>
      <c r="B29" s="667"/>
      <c r="C29" s="317"/>
      <c r="D29" s="160"/>
      <c r="E29" s="160"/>
      <c r="F29" s="374"/>
      <c r="G29" s="377">
        <f>G28</f>
        <v>25.5</v>
      </c>
      <c r="H29" s="423">
        <f>H28</f>
        <v>765</v>
      </c>
      <c r="I29" s="420"/>
      <c r="J29" s="421"/>
      <c r="K29" s="421"/>
      <c r="L29" s="421"/>
      <c r="M29" s="422"/>
      <c r="N29" s="161" t="e">
        <f>SUM(N53:N62)</f>
        <v>#REF!</v>
      </c>
      <c r="O29" s="68" t="e">
        <f>SUM(O53:O62)</f>
        <v>#REF!</v>
      </c>
      <c r="P29" s="69" t="e">
        <f>SUM(P53:P62)</f>
        <v>#REF!</v>
      </c>
      <c r="Q29" s="233"/>
      <c r="R29" s="758"/>
      <c r="S29" s="759"/>
      <c r="T29" s="397"/>
    </row>
    <row r="30" spans="1:20" s="30" customFormat="1" ht="19.5" customHeight="1" thickBot="1">
      <c r="A30" s="695" t="s">
        <v>294</v>
      </c>
      <c r="B30" s="698"/>
      <c r="C30" s="306"/>
      <c r="D30" s="151"/>
      <c r="E30" s="151"/>
      <c r="F30" s="175"/>
      <c r="G30" s="337">
        <f>G23+G15+G26+G29</f>
        <v>64.5</v>
      </c>
      <c r="H30" s="375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233</v>
      </c>
      <c r="R30" s="704" t="s">
        <v>234</v>
      </c>
      <c r="S30" s="705"/>
      <c r="T30" s="245"/>
    </row>
    <row r="31" spans="1:20" s="30" customFormat="1" ht="19.5" customHeight="1" thickBot="1">
      <c r="A31" s="695" t="s">
        <v>82</v>
      </c>
      <c r="B31" s="696"/>
      <c r="C31" s="696"/>
      <c r="D31" s="696"/>
      <c r="E31" s="696"/>
      <c r="F31" s="696"/>
      <c r="G31" s="696"/>
      <c r="H31" s="697"/>
      <c r="I31" s="697"/>
      <c r="J31" s="697"/>
      <c r="K31" s="697"/>
      <c r="L31" s="697"/>
      <c r="M31" s="697"/>
      <c r="N31" s="696"/>
      <c r="O31" s="696"/>
      <c r="P31" s="696"/>
      <c r="Q31" s="696"/>
      <c r="R31" s="696"/>
      <c r="S31" s="696"/>
      <c r="T31" s="698"/>
    </row>
    <row r="32" spans="1:34" s="30" customFormat="1" ht="16.5" customHeight="1" thickBot="1">
      <c r="A32" s="695" t="s">
        <v>170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8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766" t="s">
        <v>190</v>
      </c>
      <c r="B33" s="767"/>
      <c r="C33" s="126"/>
      <c r="D33" s="37">
        <v>1</v>
      </c>
      <c r="E33" s="37"/>
      <c r="F33" s="81"/>
      <c r="G33" s="347">
        <v>4.5</v>
      </c>
      <c r="H33" s="201">
        <f>G33*30</f>
        <v>135</v>
      </c>
      <c r="I33" s="383">
        <v>4</v>
      </c>
      <c r="J33" s="383"/>
      <c r="K33" s="383"/>
      <c r="L33" s="384" t="s">
        <v>124</v>
      </c>
      <c r="M33" s="385">
        <f>H33-I33</f>
        <v>131</v>
      </c>
      <c r="N33" s="126"/>
      <c r="O33" s="65"/>
      <c r="P33" s="380"/>
      <c r="Q33" s="201" t="s">
        <v>124</v>
      </c>
      <c r="R33" s="762"/>
      <c r="S33" s="763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764" t="s">
        <v>188</v>
      </c>
      <c r="B34" s="765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6">
        <f>H34-I34</f>
        <v>131</v>
      </c>
      <c r="N34" s="126"/>
      <c r="O34" s="65"/>
      <c r="P34" s="381"/>
      <c r="Q34" s="73"/>
      <c r="R34" s="678" t="s">
        <v>124</v>
      </c>
      <c r="S34" s="679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756" t="s">
        <v>186</v>
      </c>
      <c r="B35" s="757"/>
      <c r="C35" s="119"/>
      <c r="D35" s="113"/>
      <c r="E35" s="113"/>
      <c r="F35" s="115"/>
      <c r="G35" s="348"/>
      <c r="H35" s="200"/>
      <c r="I35" s="113"/>
      <c r="J35" s="113"/>
      <c r="K35" s="113"/>
      <c r="L35" s="322"/>
      <c r="M35" s="387"/>
      <c r="N35" s="119"/>
      <c r="O35" s="189"/>
      <c r="P35" s="382"/>
      <c r="Q35" s="324"/>
      <c r="R35" s="706"/>
      <c r="S35" s="707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76" t="s">
        <v>189</v>
      </c>
      <c r="B36" s="677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8">
        <f>SUM(N33:N35)</f>
        <v>0</v>
      </c>
      <c r="O36" s="360">
        <f>SUM(O33:O35)</f>
        <v>0</v>
      </c>
      <c r="P36" s="393">
        <f>SUM(P33:P35)</f>
        <v>0</v>
      </c>
      <c r="Q36" s="288" t="s">
        <v>124</v>
      </c>
      <c r="R36" s="704" t="s">
        <v>124</v>
      </c>
      <c r="S36" s="705"/>
      <c r="T36" s="245"/>
    </row>
    <row r="37" spans="1:20" ht="15.75">
      <c r="A37" s="140" t="s">
        <v>180</v>
      </c>
      <c r="B37" s="304" t="s">
        <v>208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78" t="s">
        <v>124</v>
      </c>
      <c r="S37" s="679"/>
      <c r="T37" s="237"/>
    </row>
    <row r="38" spans="1:20" ht="15.75">
      <c r="A38" s="140" t="s">
        <v>181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78" t="s">
        <v>124</v>
      </c>
      <c r="S38" s="679"/>
      <c r="T38" s="237"/>
    </row>
    <row r="39" spans="1:34" s="30" customFormat="1" ht="19.5" customHeight="1">
      <c r="A39" s="140" t="s">
        <v>182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78" t="s">
        <v>124</v>
      </c>
      <c r="S39" s="679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183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78" t="s">
        <v>124</v>
      </c>
      <c r="S40" s="679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05" t="s">
        <v>209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78" t="s">
        <v>124</v>
      </c>
      <c r="S41" s="679"/>
      <c r="T41" s="349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183</v>
      </c>
      <c r="B42" s="350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1">
        <f t="shared" si="3"/>
        <v>131</v>
      </c>
      <c r="N42" s="113"/>
      <c r="O42" s="113"/>
      <c r="P42" s="189"/>
      <c r="Q42" s="200" t="s">
        <v>124</v>
      </c>
      <c r="R42" s="768"/>
      <c r="S42" s="769"/>
      <c r="T42" s="349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184</v>
      </c>
      <c r="B43" s="350" t="s">
        <v>178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1">
        <f t="shared" si="3"/>
        <v>131</v>
      </c>
      <c r="N43" s="113"/>
      <c r="O43" s="113"/>
      <c r="P43" s="189"/>
      <c r="Q43" s="200" t="s">
        <v>124</v>
      </c>
      <c r="R43" s="768"/>
      <c r="S43" s="769"/>
      <c r="T43" s="349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04" t="s">
        <v>209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78"/>
      <c r="S44" s="679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179</v>
      </c>
      <c r="C45" s="119"/>
      <c r="D45" s="113"/>
      <c r="E45" s="113"/>
      <c r="F45" s="115"/>
      <c r="G45" s="348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706"/>
      <c r="S45" s="707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95" t="s">
        <v>172</v>
      </c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8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766" t="s">
        <v>191</v>
      </c>
      <c r="B47" s="767"/>
      <c r="C47" s="313">
        <v>1</v>
      </c>
      <c r="D47" s="211"/>
      <c r="E47" s="211"/>
      <c r="F47" s="357"/>
      <c r="G47" s="338">
        <v>5.5</v>
      </c>
      <c r="H47" s="119">
        <f>G47*30</f>
        <v>165</v>
      </c>
      <c r="I47" s="113">
        <v>12</v>
      </c>
      <c r="J47" s="343" t="s">
        <v>142</v>
      </c>
      <c r="K47" s="342"/>
      <c r="L47" s="342" t="s">
        <v>148</v>
      </c>
      <c r="M47" s="113">
        <f>H47-I47</f>
        <v>153</v>
      </c>
      <c r="N47" s="149"/>
      <c r="O47" s="149"/>
      <c r="P47" s="150"/>
      <c r="Q47" s="353" t="s">
        <v>125</v>
      </c>
      <c r="R47" s="670"/>
      <c r="S47" s="671"/>
      <c r="T47" s="239"/>
    </row>
    <row r="48" spans="1:20" s="32" customFormat="1" ht="19.5" customHeight="1">
      <c r="A48" s="764" t="s">
        <v>187</v>
      </c>
      <c r="B48" s="765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3"/>
      <c r="R48" s="646" t="s">
        <v>204</v>
      </c>
      <c r="S48" s="647"/>
      <c r="T48" s="243"/>
    </row>
    <row r="49" spans="1:20" s="32" customFormat="1" ht="20.25" customHeight="1" thickBot="1">
      <c r="A49" s="781" t="s">
        <v>221</v>
      </c>
      <c r="B49" s="782"/>
      <c r="C49" s="119">
        <v>2</v>
      </c>
      <c r="D49" s="113"/>
      <c r="E49" s="113"/>
      <c r="F49" s="388"/>
      <c r="G49" s="363">
        <v>5.5</v>
      </c>
      <c r="H49" s="313">
        <f>G49*30</f>
        <v>165</v>
      </c>
      <c r="I49" s="211">
        <v>12</v>
      </c>
      <c r="J49" s="354" t="s">
        <v>142</v>
      </c>
      <c r="K49" s="355"/>
      <c r="L49" s="355" t="s">
        <v>148</v>
      </c>
      <c r="M49" s="211">
        <f>H49-I49</f>
        <v>153</v>
      </c>
      <c r="N49" s="389"/>
      <c r="O49" s="389"/>
      <c r="P49" s="390" t="e">
        <f>G49/#REF!</f>
        <v>#REF!</v>
      </c>
      <c r="Q49" s="356"/>
      <c r="R49" s="672" t="s">
        <v>204</v>
      </c>
      <c r="S49" s="673"/>
      <c r="T49" s="391"/>
    </row>
    <row r="50" spans="1:20" s="30" customFormat="1" ht="19.5" customHeight="1" thickBot="1">
      <c r="A50" s="676" t="s">
        <v>192</v>
      </c>
      <c r="B50" s="677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8">
        <f>SUM(N46:N49)</f>
        <v>0</v>
      </c>
      <c r="O50" s="359">
        <f>SUM(O46:O49)</f>
        <v>0.5</v>
      </c>
      <c r="P50" s="360" t="e">
        <f>SUM(P46:P49)</f>
        <v>#REF!</v>
      </c>
      <c r="Q50" s="288" t="s">
        <v>125</v>
      </c>
      <c r="R50" s="704" t="s">
        <v>143</v>
      </c>
      <c r="S50" s="705"/>
      <c r="T50" s="245"/>
    </row>
    <row r="51" spans="1:20" s="30" customFormat="1" ht="19.5" customHeight="1">
      <c r="A51" s="312" t="s">
        <v>193</v>
      </c>
      <c r="B51" s="341" t="s">
        <v>24</v>
      </c>
      <c r="C51" s="313">
        <v>1</v>
      </c>
      <c r="D51" s="211"/>
      <c r="E51" s="211"/>
      <c r="F51" s="357"/>
      <c r="G51" s="338">
        <v>5.5</v>
      </c>
      <c r="H51" s="119">
        <f aca="true" t="shared" si="4" ref="H51:H61">G51*30</f>
        <v>165</v>
      </c>
      <c r="I51" s="113">
        <v>12</v>
      </c>
      <c r="J51" s="343" t="s">
        <v>142</v>
      </c>
      <c r="K51" s="342"/>
      <c r="L51" s="342" t="s">
        <v>148</v>
      </c>
      <c r="M51" s="113">
        <f aca="true" t="shared" si="5" ref="M51:M61">H51-I51</f>
        <v>153</v>
      </c>
      <c r="N51" s="149"/>
      <c r="O51" s="149"/>
      <c r="P51" s="150"/>
      <c r="Q51" s="353" t="s">
        <v>125</v>
      </c>
      <c r="R51" s="670"/>
      <c r="S51" s="671"/>
      <c r="T51" s="345"/>
    </row>
    <row r="52" spans="1:20" s="32" customFormat="1" ht="19.5" customHeight="1">
      <c r="A52" s="127" t="s">
        <v>194</v>
      </c>
      <c r="B52" s="310" t="s">
        <v>18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3" t="s">
        <v>125</v>
      </c>
      <c r="R52" s="708"/>
      <c r="S52" s="709"/>
      <c r="T52" s="243"/>
    </row>
    <row r="53" spans="1:20" s="30" customFormat="1" ht="19.5" customHeight="1">
      <c r="A53" s="127" t="s">
        <v>195</v>
      </c>
      <c r="B53" s="341" t="s">
        <v>220</v>
      </c>
      <c r="C53" s="126">
        <v>1</v>
      </c>
      <c r="D53" s="37"/>
      <c r="E53" s="37"/>
      <c r="F53" s="65"/>
      <c r="G53" s="339">
        <v>5.5</v>
      </c>
      <c r="H53" s="305">
        <f t="shared" si="4"/>
        <v>165</v>
      </c>
      <c r="I53" s="57">
        <v>12</v>
      </c>
      <c r="J53" s="36" t="s">
        <v>142</v>
      </c>
      <c r="K53" s="43"/>
      <c r="L53" s="43" t="s">
        <v>148</v>
      </c>
      <c r="M53" s="57">
        <f t="shared" si="5"/>
        <v>153</v>
      </c>
      <c r="N53" s="117"/>
      <c r="O53" s="117"/>
      <c r="P53" s="118"/>
      <c r="Q53" s="353" t="s">
        <v>125</v>
      </c>
      <c r="R53" s="646"/>
      <c r="S53" s="647"/>
      <c r="T53" s="345"/>
    </row>
    <row r="54" spans="1:20" s="30" customFormat="1" ht="18.75" customHeight="1">
      <c r="A54" s="127"/>
      <c r="B54" s="415" t="s">
        <v>209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3" t="s">
        <v>125</v>
      </c>
      <c r="R54" s="708"/>
      <c r="S54" s="709"/>
      <c r="T54" s="240"/>
    </row>
    <row r="55" spans="1:20" s="30" customFormat="1" ht="19.5" customHeight="1">
      <c r="A55" s="127" t="s">
        <v>196</v>
      </c>
      <c r="B55" s="403" t="s">
        <v>216</v>
      </c>
      <c r="C55" s="126">
        <v>2</v>
      </c>
      <c r="D55" s="37"/>
      <c r="E55" s="37"/>
      <c r="F55" s="321"/>
      <c r="G55" s="339">
        <v>5.5</v>
      </c>
      <c r="H55" s="125">
        <f t="shared" si="4"/>
        <v>165</v>
      </c>
      <c r="I55" s="113">
        <v>12</v>
      </c>
      <c r="J55" s="36" t="s">
        <v>142</v>
      </c>
      <c r="K55" s="43"/>
      <c r="L55" s="43" t="s">
        <v>148</v>
      </c>
      <c r="M55" s="37">
        <f t="shared" si="5"/>
        <v>153</v>
      </c>
      <c r="N55" s="63"/>
      <c r="O55" s="63">
        <f>G55/11</f>
        <v>0.5</v>
      </c>
      <c r="P55" s="64"/>
      <c r="Q55" s="353"/>
      <c r="R55" s="646" t="s">
        <v>204</v>
      </c>
      <c r="S55" s="647"/>
      <c r="T55" s="240"/>
    </row>
    <row r="56" spans="1:20" s="30" customFormat="1" ht="19.5" customHeight="1">
      <c r="A56" s="127" t="s">
        <v>197</v>
      </c>
      <c r="B56" s="310" t="s">
        <v>63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46" t="s">
        <v>204</v>
      </c>
      <c r="S56" s="647"/>
      <c r="T56" s="240"/>
    </row>
    <row r="57" spans="1:20" s="30" customFormat="1" ht="19.5" customHeight="1">
      <c r="A57" s="127" t="s">
        <v>198</v>
      </c>
      <c r="B57" s="341" t="s">
        <v>210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646" t="s">
        <v>204</v>
      </c>
      <c r="S57" s="647"/>
      <c r="T57" s="240"/>
    </row>
    <row r="58" spans="1:20" s="30" customFormat="1" ht="19.5" customHeight="1">
      <c r="A58" s="127" t="s">
        <v>217</v>
      </c>
      <c r="B58" s="310" t="s">
        <v>174</v>
      </c>
      <c r="C58" s="126">
        <v>2</v>
      </c>
      <c r="D58" s="37"/>
      <c r="E58" s="37"/>
      <c r="F58" s="65"/>
      <c r="G58" s="339">
        <v>5.5</v>
      </c>
      <c r="H58" s="305">
        <f t="shared" si="4"/>
        <v>165</v>
      </c>
      <c r="I58" s="57">
        <v>12</v>
      </c>
      <c r="J58" s="36" t="s">
        <v>142</v>
      </c>
      <c r="K58" s="43"/>
      <c r="L58" s="43" t="s">
        <v>148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646" t="s">
        <v>204</v>
      </c>
      <c r="S58" s="647"/>
      <c r="T58" s="240"/>
    </row>
    <row r="59" spans="1:20" s="30" customFormat="1" ht="19.5" customHeight="1">
      <c r="A59" s="127" t="s">
        <v>218</v>
      </c>
      <c r="B59" s="403" t="s">
        <v>215</v>
      </c>
      <c r="C59" s="126">
        <v>2</v>
      </c>
      <c r="D59" s="37"/>
      <c r="E59" s="37"/>
      <c r="F59" s="65"/>
      <c r="G59" s="339">
        <v>5.5</v>
      </c>
      <c r="H59" s="305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117"/>
      <c r="O59" s="117"/>
      <c r="P59" s="118"/>
      <c r="Q59" s="344"/>
      <c r="R59" s="646" t="s">
        <v>204</v>
      </c>
      <c r="S59" s="647"/>
      <c r="T59" s="345"/>
    </row>
    <row r="60" spans="1:20" s="32" customFormat="1" ht="19.5" customHeight="1">
      <c r="A60" s="127" t="s">
        <v>219</v>
      </c>
      <c r="B60" s="310" t="s">
        <v>214</v>
      </c>
      <c r="C60" s="138">
        <v>2</v>
      </c>
      <c r="D60" s="131"/>
      <c r="E60" s="131"/>
      <c r="F60" s="362"/>
      <c r="G60" s="339">
        <v>5.5</v>
      </c>
      <c r="H60" s="416">
        <f t="shared" si="4"/>
        <v>165</v>
      </c>
      <c r="I60" s="57">
        <v>12</v>
      </c>
      <c r="J60" s="36" t="s">
        <v>142</v>
      </c>
      <c r="K60" s="43"/>
      <c r="L60" s="43" t="s">
        <v>148</v>
      </c>
      <c r="M60" s="57">
        <f t="shared" si="5"/>
        <v>153</v>
      </c>
      <c r="N60" s="58"/>
      <c r="O60" s="58"/>
      <c r="P60" s="59" t="e">
        <f>G60/#REF!</f>
        <v>#REF!</v>
      </c>
      <c r="Q60" s="60"/>
      <c r="R60" s="646" t="s">
        <v>204</v>
      </c>
      <c r="S60" s="647"/>
      <c r="T60" s="243"/>
    </row>
    <row r="61" spans="1:20" s="32" customFormat="1" ht="19.5" customHeight="1" thickBot="1">
      <c r="A61" s="142"/>
      <c r="B61" s="415" t="s">
        <v>209</v>
      </c>
      <c r="C61" s="138">
        <v>2</v>
      </c>
      <c r="D61" s="131"/>
      <c r="E61" s="131"/>
      <c r="F61" s="362"/>
      <c r="G61" s="339">
        <v>5.5</v>
      </c>
      <c r="H61" s="313">
        <f t="shared" si="4"/>
        <v>165</v>
      </c>
      <c r="I61" s="211">
        <v>12</v>
      </c>
      <c r="J61" s="354" t="s">
        <v>142</v>
      </c>
      <c r="K61" s="355"/>
      <c r="L61" s="355" t="s">
        <v>148</v>
      </c>
      <c r="M61" s="211">
        <f t="shared" si="5"/>
        <v>153</v>
      </c>
      <c r="N61" s="389"/>
      <c r="O61" s="389"/>
      <c r="P61" s="390" t="e">
        <f>G61/#REF!</f>
        <v>#REF!</v>
      </c>
      <c r="Q61" s="356"/>
      <c r="R61" s="672" t="s">
        <v>204</v>
      </c>
      <c r="S61" s="673"/>
      <c r="T61" s="414"/>
    </row>
    <row r="62" spans="1:20" s="361" customFormat="1" ht="17.25" customHeight="1" thickBot="1">
      <c r="A62" s="695" t="s">
        <v>108</v>
      </c>
      <c r="B62" s="698"/>
      <c r="C62" s="364"/>
      <c r="D62" s="365"/>
      <c r="E62" s="365"/>
      <c r="F62" s="366"/>
      <c r="G62" s="367">
        <f>G36+G50</f>
        <v>25.5</v>
      </c>
      <c r="H62" s="352">
        <f>G62*30</f>
        <v>765</v>
      </c>
      <c r="I62" s="295">
        <f>I36+I50</f>
        <v>32</v>
      </c>
      <c r="J62" s="295"/>
      <c r="K62" s="295"/>
      <c r="L62" s="295"/>
      <c r="M62" s="378">
        <f>M36+M50</f>
        <v>568</v>
      </c>
      <c r="N62" s="368" t="e">
        <f>SUM(#REF!)</f>
        <v>#REF!</v>
      </c>
      <c r="O62" s="369" t="e">
        <f>SUM(#REF!)</f>
        <v>#REF!</v>
      </c>
      <c r="P62" s="370" t="e">
        <f>SUM(#REF!)</f>
        <v>#REF!</v>
      </c>
      <c r="Q62" s="371" t="s">
        <v>203</v>
      </c>
      <c r="R62" s="772" t="s">
        <v>185</v>
      </c>
      <c r="S62" s="773"/>
      <c r="T62" s="372"/>
    </row>
    <row r="63" spans="1:20" s="30" customFormat="1" ht="17.25" customHeight="1" thickBot="1">
      <c r="A63" s="702" t="s">
        <v>61</v>
      </c>
      <c r="B63" s="703"/>
      <c r="C63" s="317"/>
      <c r="D63" s="160"/>
      <c r="E63" s="160"/>
      <c r="F63" s="374"/>
      <c r="G63" s="377">
        <f>G62+G30</f>
        <v>90</v>
      </c>
      <c r="H63" s="166">
        <f>G63*30</f>
        <v>2700</v>
      </c>
      <c r="I63" s="379">
        <f>I29+I26+I30+I62</f>
        <v>92</v>
      </c>
      <c r="J63" s="379"/>
      <c r="K63" s="379"/>
      <c r="L63" s="379"/>
      <c r="M63" s="164">
        <f>M62+M30</f>
        <v>1273</v>
      </c>
      <c r="N63" s="318" t="e">
        <f>N29+N26+N30+N62</f>
        <v>#REF!</v>
      </c>
      <c r="O63" s="164" t="e">
        <f>O29+O26+O30+O62</f>
        <v>#REF!</v>
      </c>
      <c r="P63" s="164" t="e">
        <f>P29+P26+P30+P62</f>
        <v>#REF!</v>
      </c>
      <c r="Q63" s="371" t="s">
        <v>235</v>
      </c>
      <c r="R63" s="772" t="s">
        <v>244</v>
      </c>
      <c r="S63" s="773"/>
      <c r="T63" s="245"/>
    </row>
    <row r="64" spans="1:20" s="30" customFormat="1" ht="18" customHeight="1">
      <c r="A64" s="91"/>
      <c r="B64" s="91"/>
      <c r="C64" s="70"/>
      <c r="D64" s="92"/>
      <c r="E64" s="92"/>
      <c r="F64" s="92"/>
      <c r="G64" s="303"/>
      <c r="H64" s="774" t="s">
        <v>138</v>
      </c>
      <c r="I64" s="775"/>
      <c r="J64" s="775"/>
      <c r="K64" s="775"/>
      <c r="L64" s="775"/>
      <c r="M64" s="775"/>
      <c r="N64" s="94" t="e">
        <f>#REF!</f>
        <v>#REF!</v>
      </c>
      <c r="O64" s="94" t="e">
        <f>#REF!</f>
        <v>#REF!</v>
      </c>
      <c r="P64" s="95" t="e">
        <f>#REF!</f>
        <v>#REF!</v>
      </c>
      <c r="Q64" s="398">
        <v>68</v>
      </c>
      <c r="R64" s="770">
        <v>64</v>
      </c>
      <c r="S64" s="771"/>
      <c r="T64" s="427"/>
    </row>
    <row r="65" spans="1:20" s="30" customFormat="1" ht="17.25" customHeight="1">
      <c r="A65" s="71"/>
      <c r="B65" s="72"/>
      <c r="C65" s="72"/>
      <c r="D65" s="72"/>
      <c r="E65" s="72"/>
      <c r="F65" s="72"/>
      <c r="G65" s="11"/>
      <c r="H65" s="674" t="s">
        <v>11</v>
      </c>
      <c r="I65" s="675"/>
      <c r="J65" s="675"/>
      <c r="K65" s="675"/>
      <c r="L65" s="675"/>
      <c r="M65" s="675"/>
      <c r="N65" s="37">
        <v>2</v>
      </c>
      <c r="O65" s="37">
        <v>2</v>
      </c>
      <c r="P65" s="65">
        <v>2</v>
      </c>
      <c r="Q65" s="73">
        <v>4</v>
      </c>
      <c r="R65" s="678">
        <v>4</v>
      </c>
      <c r="S65" s="776"/>
      <c r="T65" s="430" t="s">
        <v>222</v>
      </c>
    </row>
    <row r="66" spans="1:20" s="30" customFormat="1" ht="18" customHeight="1">
      <c r="A66" s="74" t="s">
        <v>14</v>
      </c>
      <c r="B66" s="72"/>
      <c r="C66" s="72"/>
      <c r="D66" s="72"/>
      <c r="E66" s="72"/>
      <c r="F66" s="72"/>
      <c r="G66" s="11"/>
      <c r="H66" s="674" t="s">
        <v>15</v>
      </c>
      <c r="I66" s="675"/>
      <c r="J66" s="675"/>
      <c r="K66" s="675"/>
      <c r="L66" s="675"/>
      <c r="M66" s="675"/>
      <c r="N66" s="37">
        <v>9</v>
      </c>
      <c r="O66" s="37">
        <v>3</v>
      </c>
      <c r="P66" s="65">
        <v>4</v>
      </c>
      <c r="Q66" s="73">
        <v>3</v>
      </c>
      <c r="R66" s="678">
        <v>4</v>
      </c>
      <c r="S66" s="776"/>
      <c r="T66" s="428">
        <v>1</v>
      </c>
    </row>
    <row r="67" spans="1:20" s="30" customFormat="1" ht="18.75" customHeight="1" thickBot="1">
      <c r="A67" s="74"/>
      <c r="B67" s="72"/>
      <c r="C67" s="72"/>
      <c r="D67" s="72"/>
      <c r="E67" s="72"/>
      <c r="F67" s="72"/>
      <c r="G67" s="11"/>
      <c r="H67" s="644" t="s">
        <v>12</v>
      </c>
      <c r="I67" s="645"/>
      <c r="J67" s="645"/>
      <c r="K67" s="645"/>
      <c r="L67" s="645"/>
      <c r="M67" s="645"/>
      <c r="N67" s="75"/>
      <c r="O67" s="75"/>
      <c r="P67" s="76">
        <v>1</v>
      </c>
      <c r="Q67" s="440">
        <v>1</v>
      </c>
      <c r="R67" s="777"/>
      <c r="S67" s="778"/>
      <c r="T67" s="429"/>
    </row>
    <row r="68" spans="1:20" s="30" customFormat="1" ht="16.5" customHeight="1" thickBot="1">
      <c r="A68" s="6"/>
      <c r="B68" s="7"/>
      <c r="C68" s="8"/>
      <c r="D68" s="8"/>
      <c r="E68" s="8"/>
      <c r="F68" s="7"/>
      <c r="G68" s="9"/>
      <c r="H68" s="642" t="s">
        <v>136</v>
      </c>
      <c r="I68" s="643"/>
      <c r="J68" s="643"/>
      <c r="K68" s="643"/>
      <c r="L68" s="643"/>
      <c r="M68" s="643"/>
      <c r="N68" s="96">
        <v>1</v>
      </c>
      <c r="O68" s="97">
        <v>3</v>
      </c>
      <c r="P68" s="97">
        <v>4</v>
      </c>
      <c r="Q68" s="655" t="s">
        <v>205</v>
      </c>
      <c r="R68" s="656"/>
      <c r="S68" s="657"/>
      <c r="T68" s="399"/>
    </row>
    <row r="69" spans="1:20" ht="16.5" thickBot="1">
      <c r="A69" s="6"/>
      <c r="B69" s="7"/>
      <c r="C69" s="8"/>
      <c r="D69" s="8"/>
      <c r="E69" s="8"/>
      <c r="F69" s="7"/>
      <c r="G69" s="9"/>
      <c r="P69" s="250"/>
      <c r="Q69" s="668">
        <f>G15+G23+G36+G50</f>
        <v>60</v>
      </c>
      <c r="R69" s="669"/>
      <c r="S69" s="669"/>
      <c r="T69" s="392">
        <f>G29+G26</f>
        <v>30</v>
      </c>
    </row>
    <row r="70" spans="1:20" ht="16.5" thickBot="1">
      <c r="A70" s="650" t="s">
        <v>236</v>
      </c>
      <c r="B70" s="651"/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2"/>
    </row>
    <row r="71" spans="1:20" ht="30.75" customHeight="1" thickBot="1">
      <c r="A71" s="287" t="s">
        <v>237</v>
      </c>
      <c r="B71" s="443" t="s">
        <v>238</v>
      </c>
      <c r="C71" s="444">
        <v>2</v>
      </c>
      <c r="D71" s="445">
        <v>1</v>
      </c>
      <c r="E71" s="445"/>
      <c r="F71" s="446"/>
      <c r="G71" s="447">
        <v>6</v>
      </c>
      <c r="H71" s="448">
        <f>G71*30</f>
        <v>180</v>
      </c>
      <c r="I71" s="449">
        <v>32</v>
      </c>
      <c r="J71" s="445"/>
      <c r="K71" s="445"/>
      <c r="L71" s="450" t="s">
        <v>239</v>
      </c>
      <c r="M71" s="451">
        <f>H71-I71</f>
        <v>148</v>
      </c>
      <c r="N71" s="452"/>
      <c r="O71" s="452"/>
      <c r="P71" s="453"/>
      <c r="Q71" s="454" t="s">
        <v>240</v>
      </c>
      <c r="R71" s="653" t="s">
        <v>240</v>
      </c>
      <c r="S71" s="654"/>
      <c r="T71" s="392"/>
    </row>
    <row r="72" spans="1:20" ht="15.75" customHeight="1">
      <c r="A72" s="6"/>
      <c r="B72" s="7"/>
      <c r="C72" s="8"/>
      <c r="D72" s="8"/>
      <c r="E72" s="8"/>
      <c r="F72" s="7"/>
      <c r="G72" s="9"/>
      <c r="P72" s="250"/>
      <c r="Q72" s="441"/>
      <c r="R72" s="442"/>
      <c r="S72" s="442"/>
      <c r="T72" s="441"/>
    </row>
    <row r="73" spans="1:19" ht="15.75">
      <c r="A73" s="80"/>
      <c r="B73" s="98" t="s">
        <v>88</v>
      </c>
      <c r="C73" s="98"/>
      <c r="D73" s="649"/>
      <c r="E73" s="649"/>
      <c r="F73" s="649"/>
      <c r="G73" s="649"/>
      <c r="H73" s="98"/>
      <c r="I73" s="648" t="s">
        <v>298</v>
      </c>
      <c r="J73" s="648"/>
      <c r="K73" s="648"/>
      <c r="L73" s="80"/>
      <c r="M73" s="80"/>
      <c r="N73" s="80"/>
      <c r="O73" s="80"/>
      <c r="P73" s="80"/>
      <c r="Q73" s="188"/>
      <c r="R73" s="188"/>
      <c r="S73" s="80"/>
    </row>
    <row r="74" spans="1:19" ht="9.75" customHeight="1">
      <c r="A74" s="80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80"/>
      <c r="M74" s="80"/>
      <c r="N74" s="80"/>
      <c r="O74" s="80"/>
      <c r="P74" s="80"/>
      <c r="Q74" s="80"/>
      <c r="R74" s="80"/>
      <c r="S74" s="80"/>
    </row>
    <row r="75" spans="1:19" ht="15.75">
      <c r="A75" s="80"/>
      <c r="B75" s="98" t="s">
        <v>166</v>
      </c>
      <c r="C75" s="98"/>
      <c r="D75" s="649"/>
      <c r="E75" s="649"/>
      <c r="F75" s="649"/>
      <c r="G75" s="649"/>
      <c r="H75" s="98"/>
      <c r="I75" s="648" t="s">
        <v>248</v>
      </c>
      <c r="J75" s="648"/>
      <c r="K75" s="648"/>
      <c r="L75" s="80"/>
      <c r="M75" s="80"/>
      <c r="N75" s="80"/>
      <c r="O75" s="80"/>
      <c r="P75" s="80"/>
      <c r="Q75" s="80"/>
      <c r="R75" s="80"/>
      <c r="S75" s="80"/>
    </row>
    <row r="76" spans="1:19" ht="10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19" ht="15.75">
      <c r="A77" s="80"/>
      <c r="B77" s="98" t="s">
        <v>241</v>
      </c>
      <c r="C77" s="98"/>
      <c r="D77" s="649"/>
      <c r="E77" s="649"/>
      <c r="F77" s="649"/>
      <c r="G77" s="649"/>
      <c r="H77" s="98"/>
      <c r="I77" s="648" t="s">
        <v>249</v>
      </c>
      <c r="J77" s="648"/>
      <c r="K77" s="648"/>
      <c r="L77" s="80"/>
      <c r="M77" s="80"/>
      <c r="N77" s="80"/>
      <c r="O77" s="80"/>
      <c r="P77" s="80"/>
      <c r="Q77" s="80"/>
      <c r="R77" s="80"/>
      <c r="S77" s="80"/>
    </row>
  </sheetData>
  <sheetProtection/>
  <mergeCells count="114">
    <mergeCell ref="R26:S26"/>
    <mergeCell ref="R28:S28"/>
    <mergeCell ref="R43:S43"/>
    <mergeCell ref="R44:S44"/>
    <mergeCell ref="R49:S49"/>
    <mergeCell ref="A47:B47"/>
    <mergeCell ref="A49:B49"/>
    <mergeCell ref="A48:B48"/>
    <mergeCell ref="R45:S45"/>
    <mergeCell ref="A30:B30"/>
    <mergeCell ref="D77:G77"/>
    <mergeCell ref="I77:K77"/>
    <mergeCell ref="R54:S54"/>
    <mergeCell ref="R56:S56"/>
    <mergeCell ref="R50:S50"/>
    <mergeCell ref="R65:S65"/>
    <mergeCell ref="R66:S66"/>
    <mergeCell ref="R67:S67"/>
    <mergeCell ref="R62:S62"/>
    <mergeCell ref="R59:S59"/>
    <mergeCell ref="R53:S53"/>
    <mergeCell ref="R58:S58"/>
    <mergeCell ref="R64:S64"/>
    <mergeCell ref="R60:S60"/>
    <mergeCell ref="R63:S63"/>
    <mergeCell ref="H64:M64"/>
    <mergeCell ref="R33:S33"/>
    <mergeCell ref="R34:S34"/>
    <mergeCell ref="A34:B34"/>
    <mergeCell ref="R37:S37"/>
    <mergeCell ref="A33:B33"/>
    <mergeCell ref="R48:S48"/>
    <mergeCell ref="R42:S42"/>
    <mergeCell ref="R41:S41"/>
    <mergeCell ref="R21:S21"/>
    <mergeCell ref="R23:S23"/>
    <mergeCell ref="R36:S36"/>
    <mergeCell ref="R18:S18"/>
    <mergeCell ref="R19:S19"/>
    <mergeCell ref="R20:S20"/>
    <mergeCell ref="A32:T32"/>
    <mergeCell ref="A35:B35"/>
    <mergeCell ref="R29:S29"/>
    <mergeCell ref="R25:S25"/>
    <mergeCell ref="A1:S1"/>
    <mergeCell ref="Q4:S4"/>
    <mergeCell ref="M2:M7"/>
    <mergeCell ref="H3:H7"/>
    <mergeCell ref="N4:P4"/>
    <mergeCell ref="K4:K7"/>
    <mergeCell ref="F4:F7"/>
    <mergeCell ref="J4:J7"/>
    <mergeCell ref="I3:L3"/>
    <mergeCell ref="R5:S5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R12:S12"/>
    <mergeCell ref="R7:S7"/>
    <mergeCell ref="R8:S8"/>
    <mergeCell ref="R13:S13"/>
    <mergeCell ref="A27:T27"/>
    <mergeCell ref="R15:S15"/>
    <mergeCell ref="R17:S17"/>
    <mergeCell ref="R14:S14"/>
    <mergeCell ref="R11:S11"/>
    <mergeCell ref="R22:S22"/>
    <mergeCell ref="A15:B15"/>
    <mergeCell ref="A63:B63"/>
    <mergeCell ref="A36:B36"/>
    <mergeCell ref="R30:S30"/>
    <mergeCell ref="R35:S35"/>
    <mergeCell ref="R38:S38"/>
    <mergeCell ref="A50:B50"/>
    <mergeCell ref="A62:B62"/>
    <mergeCell ref="A46:T46"/>
    <mergeCell ref="R47:S47"/>
    <mergeCell ref="R52:S52"/>
    <mergeCell ref="A23:B23"/>
    <mergeCell ref="A29:B29"/>
    <mergeCell ref="R39:S39"/>
    <mergeCell ref="R40:S40"/>
    <mergeCell ref="Q2:T3"/>
    <mergeCell ref="A9:T9"/>
    <mergeCell ref="A10:T10"/>
    <mergeCell ref="A16:T16"/>
    <mergeCell ref="A31:T31"/>
    <mergeCell ref="A2:A7"/>
    <mergeCell ref="C2:D3"/>
    <mergeCell ref="N2:P3"/>
    <mergeCell ref="A26:B26"/>
    <mergeCell ref="H2:L2"/>
    <mergeCell ref="Q69:S69"/>
    <mergeCell ref="R57:S57"/>
    <mergeCell ref="R51:S51"/>
    <mergeCell ref="R61:S61"/>
    <mergeCell ref="H66:M66"/>
    <mergeCell ref="H65:M65"/>
    <mergeCell ref="H68:M68"/>
    <mergeCell ref="H67:M67"/>
    <mergeCell ref="R55:S55"/>
    <mergeCell ref="I75:K75"/>
    <mergeCell ref="D75:G75"/>
    <mergeCell ref="I73:K73"/>
    <mergeCell ref="D73:G73"/>
    <mergeCell ref="A70:T70"/>
    <mergeCell ref="R71:S71"/>
    <mergeCell ref="Q68:S6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P4" sqref="P4:P32"/>
    </sheetView>
  </sheetViews>
  <sheetFormatPr defaultColWidth="9.00390625" defaultRowHeight="12.75"/>
  <cols>
    <col min="3" max="3" width="64.25390625" style="0" customWidth="1"/>
  </cols>
  <sheetData>
    <row r="1" spans="1:20" ht="15.75">
      <c r="A1" s="489"/>
      <c r="B1" s="489"/>
      <c r="C1" s="489"/>
      <c r="D1" s="489"/>
      <c r="E1" s="489"/>
      <c r="F1" s="783" t="s">
        <v>262</v>
      </c>
      <c r="G1" s="783"/>
      <c r="H1" s="783"/>
      <c r="I1" s="783" t="s">
        <v>263</v>
      </c>
      <c r="J1" s="783"/>
      <c r="K1" s="783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51" customHeight="1">
      <c r="A2" s="490" t="s">
        <v>278</v>
      </c>
      <c r="B2" s="489" t="s">
        <v>264</v>
      </c>
      <c r="C2" s="491" t="s">
        <v>279</v>
      </c>
      <c r="D2" s="491" t="s">
        <v>263</v>
      </c>
      <c r="E2" s="491" t="s">
        <v>280</v>
      </c>
      <c r="F2" s="491" t="s">
        <v>267</v>
      </c>
      <c r="G2" s="491" t="s">
        <v>281</v>
      </c>
      <c r="H2" s="491" t="s">
        <v>269</v>
      </c>
      <c r="I2" s="491" t="s">
        <v>267</v>
      </c>
      <c r="J2" s="491" t="s">
        <v>281</v>
      </c>
      <c r="K2" s="491" t="s">
        <v>269</v>
      </c>
      <c r="L2" s="491" t="s">
        <v>266</v>
      </c>
      <c r="M2" s="491"/>
      <c r="N2" s="491"/>
      <c r="O2" s="489" t="s">
        <v>289</v>
      </c>
      <c r="P2" s="491" t="s">
        <v>282</v>
      </c>
      <c r="Q2" s="492" t="s">
        <v>283</v>
      </c>
      <c r="R2" s="492" t="s">
        <v>284</v>
      </c>
      <c r="S2" s="491" t="s">
        <v>285</v>
      </c>
      <c r="T2" s="493" t="s">
        <v>286</v>
      </c>
    </row>
    <row r="3" ht="12.75">
      <c r="C3" t="str">
        <f>черновик!B51</f>
        <v>1 семестр</v>
      </c>
    </row>
    <row r="4" spans="1:19" ht="12.75">
      <c r="A4" s="494" t="str">
        <f>черновик!A52</f>
        <v>1.1.1</v>
      </c>
      <c r="B4" t="str">
        <f>черновик!R52</f>
        <v>ЗО</v>
      </c>
      <c r="C4" t="str">
        <f>черновик!B52</f>
        <v>Іноземна мова (за професійним спрямуванням)</v>
      </c>
      <c r="D4">
        <v>1</v>
      </c>
      <c r="E4" t="s">
        <v>287</v>
      </c>
      <c r="F4">
        <f>черновик!U52</f>
        <v>0</v>
      </c>
      <c r="G4">
        <f>черновик!V52</f>
        <v>0</v>
      </c>
      <c r="H4">
        <f>черновик!W52</f>
        <v>4</v>
      </c>
      <c r="I4">
        <f>черновик!X52</f>
        <v>0</v>
      </c>
      <c r="J4">
        <f>черновик!Y52</f>
        <v>0</v>
      </c>
      <c r="K4">
        <f>черновик!Z52</f>
        <v>0</v>
      </c>
      <c r="L4" t="str">
        <f>черновик!T52</f>
        <v>залік</v>
      </c>
      <c r="O4">
        <v>3</v>
      </c>
      <c r="P4" t="str">
        <f>черновик!S52</f>
        <v>мп</v>
      </c>
      <c r="S4" t="s">
        <v>288</v>
      </c>
    </row>
    <row r="5" spans="1:19" ht="12.75">
      <c r="A5" s="494" t="str">
        <f>черновик!A53</f>
        <v>1.1.2</v>
      </c>
      <c r="B5" t="str">
        <f>черновик!R53</f>
        <v>ЗО</v>
      </c>
      <c r="C5" t="str">
        <f>черновик!B53</f>
        <v>Охорона праці в галузі та цивільний захист</v>
      </c>
      <c r="D5">
        <v>1</v>
      </c>
      <c r="E5" t="s">
        <v>287</v>
      </c>
      <c r="F5">
        <f>черновик!U53</f>
        <v>4</v>
      </c>
      <c r="G5">
        <f>черновик!V53</f>
        <v>0</v>
      </c>
      <c r="H5">
        <f>черновик!W53</f>
        <v>0</v>
      </c>
      <c r="I5">
        <f>черновик!X53</f>
        <v>0</v>
      </c>
      <c r="J5">
        <f>черновик!Y53</f>
        <v>0</v>
      </c>
      <c r="K5">
        <f>черновик!Z53</f>
        <v>0</v>
      </c>
      <c r="L5" t="str">
        <f>черновик!T53</f>
        <v>екзамен</v>
      </c>
      <c r="O5">
        <v>3</v>
      </c>
      <c r="P5" t="str">
        <f>черновик!S53</f>
        <v>хіоп</v>
      </c>
      <c r="S5" t="s">
        <v>288</v>
      </c>
    </row>
    <row r="6" spans="1:19" ht="12.75">
      <c r="A6" s="494" t="str">
        <f>черновик!A54</f>
        <v>1.2.1</v>
      </c>
      <c r="B6" t="str">
        <f>черновик!R54</f>
        <v>ПО</v>
      </c>
      <c r="C6" t="str">
        <f>черновик!B54</f>
        <v>Автоматизоване проектування складних об`ектів та систем </v>
      </c>
      <c r="D6">
        <v>1</v>
      </c>
      <c r="E6" t="s">
        <v>287</v>
      </c>
      <c r="F6">
        <f>черновик!U54</f>
        <v>8</v>
      </c>
      <c r="G6">
        <f>черновик!V54</f>
        <v>0</v>
      </c>
      <c r="H6">
        <f>черновик!W54</f>
        <v>0</v>
      </c>
      <c r="I6">
        <f>черновик!X54</f>
        <v>0</v>
      </c>
      <c r="J6">
        <f>черновик!Y54</f>
        <v>0</v>
      </c>
      <c r="K6">
        <f>черновик!Z54</f>
        <v>4</v>
      </c>
      <c r="L6" t="str">
        <f>черновик!T54</f>
        <v>залік</v>
      </c>
      <c r="O6">
        <v>3</v>
      </c>
      <c r="P6" t="str">
        <f>черновик!S54</f>
        <v>авп</v>
      </c>
      <c r="S6" t="s">
        <v>288</v>
      </c>
    </row>
    <row r="7" spans="1:19" ht="12.75">
      <c r="A7" s="494" t="str">
        <f>черновик!A55</f>
        <v>1.2.2</v>
      </c>
      <c r="B7" t="str">
        <f>черновик!R55</f>
        <v>ПО</v>
      </c>
      <c r="C7" t="str">
        <f>черновик!B55</f>
        <v>Інтелектуальні системи керування</v>
      </c>
      <c r="D7">
        <v>1</v>
      </c>
      <c r="E7" t="s">
        <v>287</v>
      </c>
      <c r="F7">
        <f>черновик!U55</f>
        <v>8</v>
      </c>
      <c r="G7">
        <f>черновик!V55</f>
        <v>0</v>
      </c>
      <c r="H7">
        <f>черновик!W55</f>
        <v>0</v>
      </c>
      <c r="I7">
        <f>черновик!X55</f>
        <v>0</v>
      </c>
      <c r="J7">
        <f>черновик!Y55</f>
        <v>0</v>
      </c>
      <c r="K7">
        <f>черновик!Z55</f>
        <v>4</v>
      </c>
      <c r="L7" t="str">
        <f>черновик!T55</f>
        <v>екзамен</v>
      </c>
      <c r="O7">
        <v>3</v>
      </c>
      <c r="P7" t="str">
        <f>черновик!S55</f>
        <v>авп</v>
      </c>
      <c r="S7" t="s">
        <v>288</v>
      </c>
    </row>
    <row r="8" spans="1:19" ht="12.75">
      <c r="A8" s="494" t="str">
        <f>черновик!A56</f>
        <v>1.2.3</v>
      </c>
      <c r="B8" t="str">
        <f>черновик!R56</f>
        <v>ПО</v>
      </c>
      <c r="C8" t="str">
        <f>черновик!B56</f>
        <v>Цифрові системи керування і обробки інформації</v>
      </c>
      <c r="D8">
        <v>1</v>
      </c>
      <c r="E8" t="s">
        <v>287</v>
      </c>
      <c r="F8">
        <f>черновик!U56</f>
        <v>8</v>
      </c>
      <c r="G8">
        <f>черновик!V56</f>
        <v>0</v>
      </c>
      <c r="H8">
        <f>черновик!W56</f>
        <v>0</v>
      </c>
      <c r="I8">
        <f>черновик!X56</f>
        <v>4</v>
      </c>
      <c r="J8">
        <f>черновик!Y56</f>
        <v>0</v>
      </c>
      <c r="K8">
        <f>черновик!Z56</f>
        <v>4</v>
      </c>
      <c r="L8" t="str">
        <f>черновик!T56</f>
        <v>екзамен</v>
      </c>
      <c r="O8">
        <v>6</v>
      </c>
      <c r="P8" t="str">
        <f>черновик!S56</f>
        <v>авп</v>
      </c>
      <c r="S8" t="s">
        <v>288</v>
      </c>
    </row>
    <row r="9" spans="1:19" ht="12.75">
      <c r="A9" s="494" t="str">
        <f>черновик!A57</f>
        <v>1.2.4</v>
      </c>
      <c r="B9" t="str">
        <f>черновик!R57</f>
        <v>ПО</v>
      </c>
      <c r="C9" t="str">
        <f>черновик!B57</f>
        <v>Цифрові системи керування і обробки інформації (к.пр.)</v>
      </c>
      <c r="D9">
        <v>1</v>
      </c>
      <c r="E9" t="s">
        <v>287</v>
      </c>
      <c r="F9">
        <f>черновик!U57</f>
        <v>0</v>
      </c>
      <c r="G9">
        <f>черновик!V57</f>
        <v>0</v>
      </c>
      <c r="H9">
        <f>черновик!W57</f>
        <v>4</v>
      </c>
      <c r="I9">
        <f>черновик!X57</f>
        <v>0</v>
      </c>
      <c r="J9">
        <f>черновик!Y57</f>
        <v>0</v>
      </c>
      <c r="K9">
        <f>черновик!Z57</f>
        <v>0</v>
      </c>
      <c r="L9" t="str">
        <f>черновик!T57</f>
        <v>курс.пр.</v>
      </c>
      <c r="O9">
        <v>1.5</v>
      </c>
      <c r="P9" t="str">
        <f>черновик!S57</f>
        <v>авп</v>
      </c>
      <c r="S9" t="s">
        <v>288</v>
      </c>
    </row>
    <row r="10" spans="1:19" ht="12.75">
      <c r="A10" s="494">
        <f>черновик!A58</f>
        <v>0</v>
      </c>
      <c r="B10" t="str">
        <f>черновик!R58</f>
        <v>ЗВ</v>
      </c>
      <c r="C10" t="str">
        <f>черновик!B58</f>
        <v>Дисципліна 1 семестру 1</v>
      </c>
      <c r="D10">
        <v>1</v>
      </c>
      <c r="E10" t="s">
        <v>287</v>
      </c>
      <c r="F10">
        <f>черновик!U58</f>
        <v>0</v>
      </c>
      <c r="G10">
        <f>черновик!V58</f>
        <v>0</v>
      </c>
      <c r="H10">
        <f>черновик!W58</f>
        <v>0</v>
      </c>
      <c r="I10">
        <f>черновик!X58</f>
        <v>0</v>
      </c>
      <c r="J10">
        <f>черновик!Y58</f>
        <v>0</v>
      </c>
      <c r="K10">
        <f>черновик!Z58</f>
        <v>0</v>
      </c>
      <c r="L10">
        <f>черновик!T58</f>
        <v>0</v>
      </c>
      <c r="S10" t="s">
        <v>288</v>
      </c>
    </row>
    <row r="11" spans="1:20" ht="12.75">
      <c r="A11" s="494" t="str">
        <f>черновик!A59</f>
        <v>2.1.4</v>
      </c>
      <c r="B11" t="str">
        <f>черновик!R59</f>
        <v>ЗВ</v>
      </c>
      <c r="C11" t="str">
        <f>черновик!B59</f>
        <v>Основи теорії керування якістю технологічних систем</v>
      </c>
      <c r="D11">
        <v>1</v>
      </c>
      <c r="E11" t="s">
        <v>287</v>
      </c>
      <c r="F11">
        <f>черновик!U59</f>
        <v>0</v>
      </c>
      <c r="G11">
        <f>черновик!V59</f>
        <v>0</v>
      </c>
      <c r="H11">
        <f>черновик!W59</f>
        <v>4</v>
      </c>
      <c r="I11">
        <f>черновик!X59</f>
        <v>0</v>
      </c>
      <c r="J11">
        <f>черновик!Y59</f>
        <v>0</v>
      </c>
      <c r="K11">
        <f>черновик!Z59</f>
        <v>0</v>
      </c>
      <c r="L11" t="str">
        <f>черновик!T59</f>
        <v>залік</v>
      </c>
      <c r="O11">
        <v>4.5</v>
      </c>
      <c r="P11" t="str">
        <f>черновик!S59</f>
        <v>авп</v>
      </c>
      <c r="S11" t="s">
        <v>288</v>
      </c>
      <c r="T11" t="s">
        <v>291</v>
      </c>
    </row>
    <row r="12" spans="1:20" ht="12.75">
      <c r="A12" s="494" t="str">
        <f>черновик!A60</f>
        <v>2.1.5</v>
      </c>
      <c r="B12" t="str">
        <f>черновик!R60</f>
        <v>ЗВ</v>
      </c>
      <c r="C12" t="str">
        <f>черновик!B60</f>
        <v>Оцінка ефективності проектних рішень</v>
      </c>
      <c r="D12">
        <v>1</v>
      </c>
      <c r="E12" t="s">
        <v>287</v>
      </c>
      <c r="F12">
        <f>черновик!U60</f>
        <v>0</v>
      </c>
      <c r="G12">
        <f>черновик!V60</f>
        <v>0</v>
      </c>
      <c r="H12">
        <f>черновик!W60</f>
        <v>4</v>
      </c>
      <c r="I12">
        <f>черновик!X60</f>
        <v>0</v>
      </c>
      <c r="J12">
        <f>черновик!Y60</f>
        <v>0</v>
      </c>
      <c r="K12">
        <f>черновик!Z60</f>
        <v>0</v>
      </c>
      <c r="L12" t="str">
        <f>черновик!T60</f>
        <v>залік</v>
      </c>
      <c r="O12">
        <v>4.5</v>
      </c>
      <c r="P12" t="str">
        <f>черновик!S60</f>
        <v>еп</v>
      </c>
      <c r="S12" t="s">
        <v>288</v>
      </c>
      <c r="T12" t="s">
        <v>291</v>
      </c>
    </row>
    <row r="13" spans="1:20" ht="12.75">
      <c r="A13" s="494">
        <f>черновик!A61</f>
        <v>0</v>
      </c>
      <c r="B13" t="str">
        <f>черновик!R61</f>
        <v>ПВ</v>
      </c>
      <c r="C13" t="str">
        <f>черновик!B61</f>
        <v>Дисципліна 1 семестру 2</v>
      </c>
      <c r="D13">
        <v>1</v>
      </c>
      <c r="E13" t="s">
        <v>287</v>
      </c>
      <c r="F13">
        <f>черновик!U61</f>
        <v>8</v>
      </c>
      <c r="G13">
        <f>черновик!V61</f>
        <v>0</v>
      </c>
      <c r="H13">
        <f>черновик!W61</f>
        <v>0</v>
      </c>
      <c r="I13">
        <f>черновик!X61</f>
        <v>0</v>
      </c>
      <c r="J13">
        <f>черновик!Y61</f>
        <v>0</v>
      </c>
      <c r="K13">
        <f>черновик!Z61</f>
        <v>4</v>
      </c>
      <c r="L13" t="str">
        <f>черновик!T61</f>
        <v>екзамен</v>
      </c>
      <c r="O13">
        <v>5.5</v>
      </c>
      <c r="S13" t="s">
        <v>288</v>
      </c>
      <c r="T13" t="s">
        <v>291</v>
      </c>
    </row>
    <row r="14" spans="1:20" ht="12.75">
      <c r="A14" s="494" t="str">
        <f>черновик!A62</f>
        <v>2.2.1</v>
      </c>
      <c r="B14" t="str">
        <f>черновик!R62</f>
        <v>ПВ</v>
      </c>
      <c r="C14" t="str">
        <f>черновик!B62</f>
        <v>Проектування та дослідження адаптивних систем управління</v>
      </c>
      <c r="D14">
        <v>1</v>
      </c>
      <c r="E14" t="s">
        <v>287</v>
      </c>
      <c r="F14">
        <f>черновик!U62</f>
        <v>8</v>
      </c>
      <c r="G14">
        <f>черновик!V62</f>
        <v>0</v>
      </c>
      <c r="H14">
        <f>черновик!W62</f>
        <v>0</v>
      </c>
      <c r="I14">
        <f>черновик!X62</f>
        <v>0</v>
      </c>
      <c r="J14">
        <f>черновик!Y62</f>
        <v>0</v>
      </c>
      <c r="K14">
        <f>черновик!Z62</f>
        <v>4</v>
      </c>
      <c r="L14" t="str">
        <f>черновик!T62</f>
        <v>екзамен</v>
      </c>
      <c r="O14">
        <v>5.5</v>
      </c>
      <c r="P14" t="str">
        <f>черновик!S62</f>
        <v>авп</v>
      </c>
      <c r="S14" t="s">
        <v>288</v>
      </c>
      <c r="T14" t="s">
        <v>291</v>
      </c>
    </row>
    <row r="15" spans="1:20" ht="12.75">
      <c r="A15" s="494" t="str">
        <f>черновик!A63</f>
        <v>2.2.2</v>
      </c>
      <c r="B15" t="str">
        <f>черновик!R63</f>
        <v>ПВ</v>
      </c>
      <c r="C15" t="str">
        <f>черновик!B63</f>
        <v>CAD/CAM системи</v>
      </c>
      <c r="D15">
        <v>1</v>
      </c>
      <c r="E15" t="s">
        <v>287</v>
      </c>
      <c r="F15">
        <f>черновик!U63</f>
        <v>8</v>
      </c>
      <c r="G15">
        <f>черновик!V63</f>
        <v>0</v>
      </c>
      <c r="H15">
        <f>черновик!W63</f>
        <v>0</v>
      </c>
      <c r="I15">
        <f>черновик!X63</f>
        <v>0</v>
      </c>
      <c r="J15">
        <f>черновик!Y63</f>
        <v>0</v>
      </c>
      <c r="K15">
        <f>черновик!Z63</f>
        <v>4</v>
      </c>
      <c r="L15" t="str">
        <f>черновик!T63</f>
        <v>екзамен</v>
      </c>
      <c r="O15">
        <v>5.5</v>
      </c>
      <c r="P15" t="str">
        <f>черновик!S63</f>
        <v>авп</v>
      </c>
      <c r="S15" t="s">
        <v>288</v>
      </c>
      <c r="T15" t="s">
        <v>291</v>
      </c>
    </row>
    <row r="16" spans="1:20" ht="12.75">
      <c r="A16" s="494" t="str">
        <f>черновик!A64</f>
        <v>2.2.3</v>
      </c>
      <c r="B16" t="str">
        <f>черновик!R64</f>
        <v>ПВ</v>
      </c>
      <c r="C16" t="str">
        <f>черновик!B64</f>
        <v>Гідропневмоприводи та пристрої автоматики</v>
      </c>
      <c r="D16">
        <v>1</v>
      </c>
      <c r="E16" t="s">
        <v>287</v>
      </c>
      <c r="F16">
        <f>черновик!U64</f>
        <v>8</v>
      </c>
      <c r="G16">
        <f>черновик!V64</f>
        <v>0</v>
      </c>
      <c r="H16">
        <f>черновик!W64</f>
        <v>0</v>
      </c>
      <c r="I16">
        <f>черновик!X64</f>
        <v>0</v>
      </c>
      <c r="J16">
        <f>черновик!Y64</f>
        <v>0</v>
      </c>
      <c r="K16">
        <f>черновик!Z64</f>
        <v>4</v>
      </c>
      <c r="L16" t="str">
        <f>черновик!T64</f>
        <v>екзамен</v>
      </c>
      <c r="O16">
        <v>5.5</v>
      </c>
      <c r="P16" t="str">
        <f>черновик!S64</f>
        <v>авп</v>
      </c>
      <c r="S16" t="s">
        <v>288</v>
      </c>
      <c r="T16" t="s">
        <v>291</v>
      </c>
    </row>
    <row r="17" spans="1:3" ht="12.75">
      <c r="A17" s="494"/>
      <c r="C17" t="str">
        <f>черновик!B69</f>
        <v>2 семестр</v>
      </c>
    </row>
    <row r="18" spans="1:19" ht="12.75">
      <c r="A18" s="494" t="str">
        <f>черновик!A70</f>
        <v>1.1.3</v>
      </c>
      <c r="B18" t="str">
        <f>черновик!R70</f>
        <v>ЗО</v>
      </c>
      <c r="C18" t="str">
        <f>черновик!B70</f>
        <v>Педагогіка вищої школи та методологічні засади інженерної освіти</v>
      </c>
      <c r="D18">
        <v>2</v>
      </c>
      <c r="E18" t="s">
        <v>287</v>
      </c>
      <c r="F18">
        <f>черновик!U70</f>
        <v>4</v>
      </c>
      <c r="G18">
        <f>черновик!V70</f>
        <v>0</v>
      </c>
      <c r="H18">
        <f>черновик!W70</f>
        <v>0</v>
      </c>
      <c r="I18">
        <f>черновик!X70</f>
        <v>0</v>
      </c>
      <c r="J18">
        <f>черновик!Y70</f>
        <v>0</v>
      </c>
      <c r="K18">
        <f>черновик!Z70</f>
        <v>0</v>
      </c>
      <c r="L18" t="str">
        <f>черновик!T70</f>
        <v>залік</v>
      </c>
      <c r="O18">
        <v>3</v>
      </c>
      <c r="P18" t="str">
        <f>черновик!S70</f>
        <v>авп</v>
      </c>
      <c r="S18" t="s">
        <v>288</v>
      </c>
    </row>
    <row r="19" spans="1:19" ht="12.75">
      <c r="A19" s="494" t="str">
        <f>черновик!A71</f>
        <v>1.1.4</v>
      </c>
      <c r="B19" t="str">
        <f>черновик!R71</f>
        <v>ЗО</v>
      </c>
      <c r="C19" t="str">
        <f>черновик!B71</f>
        <v>Методика та організація наукових досліджень</v>
      </c>
      <c r="D19">
        <v>2</v>
      </c>
      <c r="E19" t="s">
        <v>287</v>
      </c>
      <c r="F19">
        <f>черновик!U71</f>
        <v>4</v>
      </c>
      <c r="G19">
        <f>черновик!V71</f>
        <v>0</v>
      </c>
      <c r="H19">
        <f>черновик!W71</f>
        <v>0</v>
      </c>
      <c r="I19">
        <f>черновик!X71</f>
        <v>0</v>
      </c>
      <c r="J19">
        <f>черновик!Y71</f>
        <v>0</v>
      </c>
      <c r="K19">
        <f>черновик!Z71</f>
        <v>0</v>
      </c>
      <c r="L19" t="str">
        <f>черновик!T71</f>
        <v>залік</v>
      </c>
      <c r="O19">
        <v>4.5</v>
      </c>
      <c r="P19" t="str">
        <f>черновик!S71</f>
        <v>авп</v>
      </c>
      <c r="S19" t="s">
        <v>288</v>
      </c>
    </row>
    <row r="20" spans="1:19" ht="12.75">
      <c r="A20" s="494" t="str">
        <f>черновик!A72</f>
        <v>2.1.1</v>
      </c>
      <c r="B20" t="str">
        <f>черновик!R72</f>
        <v>ПО</v>
      </c>
      <c r="C20" t="str">
        <f>черновик!B72</f>
        <v>Роботизовані технолоігчні комплекси</v>
      </c>
      <c r="D20">
        <v>2</v>
      </c>
      <c r="E20" t="s">
        <v>287</v>
      </c>
      <c r="F20">
        <f>черновик!U72</f>
        <v>8</v>
      </c>
      <c r="G20">
        <f>черновик!V72</f>
        <v>0</v>
      </c>
      <c r="H20">
        <f>черновик!W72</f>
        <v>0</v>
      </c>
      <c r="I20">
        <f>черновик!X72</f>
        <v>0</v>
      </c>
      <c r="J20">
        <f>черновик!Y72</f>
        <v>0</v>
      </c>
      <c r="K20">
        <f>черновик!Z72</f>
        <v>4</v>
      </c>
      <c r="L20" t="str">
        <f>черновик!T72</f>
        <v>екзамен</v>
      </c>
      <c r="O20">
        <v>3</v>
      </c>
      <c r="P20" t="str">
        <f>черновик!S72</f>
        <v>авп</v>
      </c>
      <c r="S20" t="s">
        <v>288</v>
      </c>
    </row>
    <row r="21" spans="1:19" ht="12.75">
      <c r="A21" s="494" t="str">
        <f>черновик!A73</f>
        <v>2.1.2</v>
      </c>
      <c r="B21" t="str">
        <f>черновик!R73</f>
        <v>ПО</v>
      </c>
      <c r="C21" t="str">
        <f>черновик!B73</f>
        <v>Теорія оптимального управління</v>
      </c>
      <c r="D21">
        <v>2</v>
      </c>
      <c r="E21" t="s">
        <v>287</v>
      </c>
      <c r="F21">
        <f>черновик!U73</f>
        <v>8</v>
      </c>
      <c r="G21">
        <f>черновик!V73</f>
        <v>0</v>
      </c>
      <c r="H21">
        <f>черновик!W73</f>
        <v>0</v>
      </c>
      <c r="I21">
        <f>черновик!X73</f>
        <v>0</v>
      </c>
      <c r="J21">
        <f>черновик!Y73</f>
        <v>0</v>
      </c>
      <c r="K21">
        <f>черновик!Z73</f>
        <v>4</v>
      </c>
      <c r="L21" t="str">
        <f>черновик!T73</f>
        <v>екзамен</v>
      </c>
      <c r="O21">
        <v>6</v>
      </c>
      <c r="P21" t="str">
        <f>черновик!S73</f>
        <v>авп</v>
      </c>
      <c r="S21" t="s">
        <v>288</v>
      </c>
    </row>
    <row r="22" spans="1:20" ht="12.75">
      <c r="A22" s="494">
        <f>черновик!A74</f>
        <v>0</v>
      </c>
      <c r="B22" t="str">
        <f>черновик!R74</f>
        <v>ЗВ</v>
      </c>
      <c r="C22" t="str">
        <f>черновик!B74</f>
        <v>Дисципліна 2 семестру 1</v>
      </c>
      <c r="D22">
        <v>2</v>
      </c>
      <c r="E22" t="s">
        <v>287</v>
      </c>
      <c r="F22">
        <f>черновик!U74</f>
        <v>4</v>
      </c>
      <c r="G22">
        <f>черновик!V74</f>
        <v>0</v>
      </c>
      <c r="H22">
        <f>черновик!W74</f>
        <v>0</v>
      </c>
      <c r="I22">
        <f>черновик!X74</f>
        <v>0</v>
      </c>
      <c r="J22">
        <f>черновик!Y74</f>
        <v>0</v>
      </c>
      <c r="K22">
        <f>черновик!Z74</f>
        <v>0</v>
      </c>
      <c r="L22" t="str">
        <f>черновик!T74</f>
        <v>залік</v>
      </c>
      <c r="P22">
        <f>черновик!S74</f>
        <v>0</v>
      </c>
      <c r="S22" t="s">
        <v>288</v>
      </c>
      <c r="T22" t="s">
        <v>291</v>
      </c>
    </row>
    <row r="23" spans="1:20" ht="12.75">
      <c r="A23" s="494" t="str">
        <f>черновик!A75</f>
        <v>2.1.1</v>
      </c>
      <c r="B23" t="str">
        <f>черновик!R75</f>
        <v>ЗВ</v>
      </c>
      <c r="C23" t="str">
        <f>черновик!B75</f>
        <v>Автоматизація процесів з використанням нанотехнологій</v>
      </c>
      <c r="D23">
        <v>2</v>
      </c>
      <c r="E23" t="s">
        <v>287</v>
      </c>
      <c r="F23">
        <f>черновик!U75</f>
        <v>0</v>
      </c>
      <c r="G23">
        <f>черновик!V75</f>
        <v>0</v>
      </c>
      <c r="H23">
        <f>черновик!W75</f>
        <v>4</v>
      </c>
      <c r="I23">
        <f>черновик!X75</f>
        <v>0</v>
      </c>
      <c r="J23">
        <f>черновик!Y75</f>
        <v>0</v>
      </c>
      <c r="K23">
        <f>черновик!Z75</f>
        <v>0</v>
      </c>
      <c r="L23" t="str">
        <f>черновик!T75</f>
        <v>залік</v>
      </c>
      <c r="O23">
        <v>4.5</v>
      </c>
      <c r="P23" t="str">
        <f>черновик!S75</f>
        <v>фіз</v>
      </c>
      <c r="S23" t="s">
        <v>288</v>
      </c>
      <c r="T23" t="s">
        <v>291</v>
      </c>
    </row>
    <row r="24" spans="1:20" ht="12.75">
      <c r="A24" s="494" t="str">
        <f>черновик!A76</f>
        <v>2.1.2</v>
      </c>
      <c r="B24" t="str">
        <f>черновик!R76</f>
        <v>ЗВ</v>
      </c>
      <c r="C24" t="str">
        <f>черновик!B76</f>
        <v>Іноземна мова (за професійним спрямуванням)</v>
      </c>
      <c r="D24">
        <v>2</v>
      </c>
      <c r="E24" t="s">
        <v>287</v>
      </c>
      <c r="F24">
        <f>черновик!U76</f>
        <v>0</v>
      </c>
      <c r="G24">
        <f>черновик!V76</f>
        <v>0</v>
      </c>
      <c r="H24">
        <f>черновик!W76</f>
        <v>4</v>
      </c>
      <c r="I24">
        <f>черновик!X76</f>
        <v>0</v>
      </c>
      <c r="J24">
        <f>черновик!Y76</f>
        <v>0</v>
      </c>
      <c r="K24">
        <f>черновик!Z76</f>
        <v>0</v>
      </c>
      <c r="L24" t="str">
        <f>черновик!T76</f>
        <v>залік</v>
      </c>
      <c r="O24">
        <v>4.5</v>
      </c>
      <c r="P24" t="str">
        <f>черновик!S76</f>
        <v>мп</v>
      </c>
      <c r="S24" t="s">
        <v>288</v>
      </c>
      <c r="T24" t="s">
        <v>291</v>
      </c>
    </row>
    <row r="25" spans="1:20" ht="12.75">
      <c r="A25" s="494" t="str">
        <f>черновик!A77</f>
        <v>2.1.3</v>
      </c>
      <c r="B25" t="str">
        <f>черновик!R77</f>
        <v>ЗВ</v>
      </c>
      <c r="C25" t="str">
        <f>черновик!B77</f>
        <v>Інтелектуальна власність</v>
      </c>
      <c r="D25">
        <v>2</v>
      </c>
      <c r="E25" t="s">
        <v>287</v>
      </c>
      <c r="F25">
        <f>черновик!U77</f>
        <v>0</v>
      </c>
      <c r="G25">
        <f>черновик!V77</f>
        <v>0</v>
      </c>
      <c r="H25">
        <f>черновик!W77</f>
        <v>4</v>
      </c>
      <c r="I25">
        <f>черновик!X77</f>
        <v>0</v>
      </c>
      <c r="J25">
        <f>черновик!Y77</f>
        <v>0</v>
      </c>
      <c r="K25">
        <f>черновик!Z77</f>
        <v>0</v>
      </c>
      <c r="L25" t="str">
        <f>черновик!T77</f>
        <v>залік</v>
      </c>
      <c r="O25">
        <v>4.5</v>
      </c>
      <c r="P25" t="str">
        <f>черновик!S77</f>
        <v>омт</v>
      </c>
      <c r="S25" t="s">
        <v>288</v>
      </c>
      <c r="T25" t="s">
        <v>291</v>
      </c>
    </row>
    <row r="26" spans="1:20" ht="15.75">
      <c r="A26" s="494">
        <f>черновик!A79</f>
        <v>0</v>
      </c>
      <c r="B26" t="str">
        <f>черновик!R79</f>
        <v>ПВ</v>
      </c>
      <c r="C26" s="495" t="s">
        <v>290</v>
      </c>
      <c r="D26">
        <v>2</v>
      </c>
      <c r="E26" t="s">
        <v>287</v>
      </c>
      <c r="F26">
        <f>черновик!U79</f>
        <v>8</v>
      </c>
      <c r="G26">
        <f>черновик!V79</f>
        <v>0</v>
      </c>
      <c r="H26">
        <f>черновик!W79</f>
        <v>0</v>
      </c>
      <c r="I26">
        <f>черновик!X79</f>
        <v>0</v>
      </c>
      <c r="J26">
        <f>черновик!Y79</f>
        <v>0</v>
      </c>
      <c r="K26">
        <f>черновик!Z79</f>
        <v>4</v>
      </c>
      <c r="L26" t="str">
        <f>черновик!T79</f>
        <v>екзамен</v>
      </c>
      <c r="P26">
        <f>черновик!S74</f>
        <v>0</v>
      </c>
      <c r="S26" t="s">
        <v>288</v>
      </c>
      <c r="T26" t="s">
        <v>291</v>
      </c>
    </row>
    <row r="27" spans="1:20" ht="12.75">
      <c r="A27" s="494" t="str">
        <f>черновик!A80</f>
        <v>2.2.4</v>
      </c>
      <c r="B27" t="str">
        <f>черновик!R80</f>
        <v>ПВ</v>
      </c>
      <c r="C27" t="str">
        <f>черновик!B80</f>
        <v>Програмна обробка наукових досліджень </v>
      </c>
      <c r="D27">
        <v>2</v>
      </c>
      <c r="E27" t="s">
        <v>287</v>
      </c>
      <c r="F27">
        <f>черновик!U80</f>
        <v>8</v>
      </c>
      <c r="G27">
        <f>черновик!V80</f>
        <v>0</v>
      </c>
      <c r="H27">
        <f>черновик!W80</f>
        <v>0</v>
      </c>
      <c r="I27">
        <f>черновик!X80</f>
        <v>0</v>
      </c>
      <c r="J27">
        <f>черновик!Y80</f>
        <v>0</v>
      </c>
      <c r="K27">
        <f>черновик!Z80</f>
        <v>4</v>
      </c>
      <c r="L27" t="str">
        <f>черновик!T80</f>
        <v>екзамен</v>
      </c>
      <c r="O27">
        <v>5.5</v>
      </c>
      <c r="P27" t="str">
        <f>черновик!S80</f>
        <v>авп</v>
      </c>
      <c r="S27" t="s">
        <v>288</v>
      </c>
      <c r="T27" t="s">
        <v>291</v>
      </c>
    </row>
    <row r="28" spans="1:20" ht="12.75">
      <c r="A28" s="494" t="str">
        <f>черновик!A81</f>
        <v>2.2.5</v>
      </c>
      <c r="B28" t="str">
        <f>черновик!R81</f>
        <v>ПВ</v>
      </c>
      <c r="C28" t="str">
        <f>черновик!B81</f>
        <v>Електропривод загальнопромислових механізмів</v>
      </c>
      <c r="D28">
        <v>2</v>
      </c>
      <c r="E28" t="s">
        <v>287</v>
      </c>
      <c r="F28">
        <f>черновик!U81</f>
        <v>8</v>
      </c>
      <c r="G28">
        <f>черновик!V81</f>
        <v>0</v>
      </c>
      <c r="H28">
        <f>черновик!W81</f>
        <v>0</v>
      </c>
      <c r="I28">
        <f>черновик!X81</f>
        <v>0</v>
      </c>
      <c r="J28">
        <f>черновик!Y81</f>
        <v>0</v>
      </c>
      <c r="K28">
        <f>черновик!Z81</f>
        <v>4</v>
      </c>
      <c r="L28" t="str">
        <f>черновик!T81</f>
        <v>екзамен</v>
      </c>
      <c r="O28">
        <v>5.5</v>
      </c>
      <c r="P28" t="str">
        <f>черновик!S81</f>
        <v>авп</v>
      </c>
      <c r="S28" t="s">
        <v>288</v>
      </c>
      <c r="T28" t="s">
        <v>291</v>
      </c>
    </row>
    <row r="29" spans="1:20" ht="12.75">
      <c r="A29" s="494" t="str">
        <f>черновик!A82</f>
        <v>2.2.6</v>
      </c>
      <c r="B29" t="str">
        <f>черновик!R82</f>
        <v>ПВ</v>
      </c>
      <c r="C29" t="str">
        <f>черновик!B82</f>
        <v>Моделювання складних систем</v>
      </c>
      <c r="D29">
        <v>2</v>
      </c>
      <c r="E29" t="s">
        <v>287</v>
      </c>
      <c r="F29">
        <f>черновик!U82</f>
        <v>8</v>
      </c>
      <c r="G29">
        <f>черновик!V82</f>
        <v>0</v>
      </c>
      <c r="H29">
        <f>черновик!W82</f>
        <v>0</v>
      </c>
      <c r="I29">
        <f>черновик!X82</f>
        <v>0</v>
      </c>
      <c r="J29">
        <f>черновик!Y82</f>
        <v>0</v>
      </c>
      <c r="K29">
        <f>черновик!Z82</f>
        <v>4</v>
      </c>
      <c r="L29" t="str">
        <f>черновик!T82</f>
        <v>екзамен</v>
      </c>
      <c r="O29">
        <v>5.5</v>
      </c>
      <c r="P29" t="str">
        <f>черновик!S82</f>
        <v>іспр</v>
      </c>
      <c r="S29" t="s">
        <v>288</v>
      </c>
      <c r="T29" t="s">
        <v>291</v>
      </c>
    </row>
    <row r="30" spans="1:20" ht="12.75">
      <c r="A30" s="494" t="str">
        <f>черновик!A83</f>
        <v>2.2.7</v>
      </c>
      <c r="B30" t="str">
        <f>черновик!R83</f>
        <v>ПВ</v>
      </c>
      <c r="C30" t="str">
        <f>черновик!B83</f>
        <v>Аналіз, синтез і оптимізація інформаційних мереж</v>
      </c>
      <c r="D30">
        <v>2</v>
      </c>
      <c r="E30" t="s">
        <v>287</v>
      </c>
      <c r="F30">
        <f>черновик!U83</f>
        <v>8</v>
      </c>
      <c r="G30">
        <f>черновик!V83</f>
        <v>0</v>
      </c>
      <c r="H30">
        <f>черновик!W83</f>
        <v>0</v>
      </c>
      <c r="I30">
        <f>черновик!X83</f>
        <v>0</v>
      </c>
      <c r="J30">
        <f>черновик!Y83</f>
        <v>0</v>
      </c>
      <c r="K30">
        <f>черновик!Z83</f>
        <v>4</v>
      </c>
      <c r="L30" t="str">
        <f>черновик!T83</f>
        <v>екзамен</v>
      </c>
      <c r="O30">
        <v>5.5</v>
      </c>
      <c r="P30" t="str">
        <f>черновик!S83</f>
        <v>авп</v>
      </c>
      <c r="S30" t="s">
        <v>288</v>
      </c>
      <c r="T30" t="s">
        <v>291</v>
      </c>
    </row>
    <row r="31" spans="1:20" ht="12.75">
      <c r="A31" s="494" t="str">
        <f>черновик!A84</f>
        <v>2.2.8</v>
      </c>
      <c r="B31" t="str">
        <f>черновик!R84</f>
        <v>ПВ</v>
      </c>
      <c r="C31" t="str">
        <f>черновик!B84</f>
        <v>Методи сиснтезу апаратних засобів</v>
      </c>
      <c r="D31">
        <v>2</v>
      </c>
      <c r="E31" t="s">
        <v>287</v>
      </c>
      <c r="F31">
        <f>черновик!U84</f>
        <v>8</v>
      </c>
      <c r="G31">
        <f>черновик!V84</f>
        <v>0</v>
      </c>
      <c r="H31">
        <f>черновик!W84</f>
        <v>0</v>
      </c>
      <c r="I31">
        <f>черновик!X84</f>
        <v>0</v>
      </c>
      <c r="J31">
        <f>черновик!Y84</f>
        <v>0</v>
      </c>
      <c r="K31">
        <f>черновик!Z84</f>
        <v>4</v>
      </c>
      <c r="L31" t="str">
        <f>черновик!T84</f>
        <v>екзамен</v>
      </c>
      <c r="O31">
        <v>5.5</v>
      </c>
      <c r="P31" t="str">
        <f>черновик!S84</f>
        <v>іспр</v>
      </c>
      <c r="S31" t="s">
        <v>288</v>
      </c>
      <c r="T31" t="s">
        <v>291</v>
      </c>
    </row>
    <row r="32" spans="1:20" ht="12.75">
      <c r="A32" s="494" t="str">
        <f>черновик!A85</f>
        <v>2.2.9</v>
      </c>
      <c r="B32" t="str">
        <f>черновик!R85</f>
        <v>ПВ</v>
      </c>
      <c r="C32" t="str">
        <f>черновик!B85</f>
        <v>Сучасні інструменти моделювання та проектування</v>
      </c>
      <c r="D32">
        <v>2</v>
      </c>
      <c r="E32" t="s">
        <v>287</v>
      </c>
      <c r="F32">
        <f>черновик!U85</f>
        <v>8</v>
      </c>
      <c r="G32">
        <f>черновик!V85</f>
        <v>0</v>
      </c>
      <c r="H32">
        <f>черновик!W85</f>
        <v>0</v>
      </c>
      <c r="I32">
        <f>черновик!X85</f>
        <v>0</v>
      </c>
      <c r="J32">
        <f>черновик!Y85</f>
        <v>0</v>
      </c>
      <c r="K32">
        <f>черновик!Z85</f>
        <v>4</v>
      </c>
      <c r="L32" t="str">
        <f>черновик!T85</f>
        <v>екзамен</v>
      </c>
      <c r="O32">
        <v>5.5</v>
      </c>
      <c r="P32" t="str">
        <f>черновик!S85</f>
        <v>авп</v>
      </c>
      <c r="S32" t="s">
        <v>288</v>
      </c>
      <c r="T32" t="s">
        <v>291</v>
      </c>
    </row>
    <row r="33" ht="12.75">
      <c r="A33" s="494">
        <f>черновик!A86</f>
        <v>0</v>
      </c>
    </row>
    <row r="34" ht="12.75">
      <c r="A34" s="494">
        <f>черновик!A87</f>
        <v>0</v>
      </c>
    </row>
    <row r="35" ht="12.75">
      <c r="A35" s="494">
        <f>черновик!A88</f>
        <v>0</v>
      </c>
    </row>
    <row r="36" ht="12.75">
      <c r="A36" s="494">
        <f>черновик!A89</f>
        <v>0</v>
      </c>
    </row>
    <row r="37" ht="12.75">
      <c r="A37" s="494">
        <f>черновик!A90</f>
        <v>0</v>
      </c>
    </row>
    <row r="38" ht="12.75">
      <c r="A38" s="494">
        <f>черновик!A91</f>
        <v>0</v>
      </c>
    </row>
    <row r="39" ht="12.75">
      <c r="A39" s="494">
        <f>черновик!A92</f>
        <v>0</v>
      </c>
    </row>
    <row r="40" ht="12.75">
      <c r="A40" s="494">
        <f>черновик!A93</f>
        <v>0</v>
      </c>
    </row>
    <row r="41" ht="12.75">
      <c r="A41" s="494">
        <f>черновик!A94</f>
        <v>0</v>
      </c>
    </row>
    <row r="42" ht="12.75">
      <c r="A42" s="494">
        <f>черновик!A95</f>
        <v>0</v>
      </c>
    </row>
    <row r="43" ht="12.75">
      <c r="A43" s="494">
        <f>черновик!A96</f>
        <v>0</v>
      </c>
    </row>
    <row r="44" ht="12.75">
      <c r="A44" s="494">
        <f>черновик!A97</f>
        <v>0</v>
      </c>
    </row>
    <row r="45" ht="12.75">
      <c r="A45" s="494">
        <f>черновик!A98</f>
        <v>0</v>
      </c>
    </row>
    <row r="46" ht="12.75">
      <c r="A46" s="494">
        <f>черновик!A99</f>
        <v>0</v>
      </c>
    </row>
    <row r="47" ht="12.75">
      <c r="A47" s="494">
        <f>черновик!A100</f>
        <v>0</v>
      </c>
    </row>
    <row r="48" ht="12.75">
      <c r="A48" s="494">
        <f>черновик!A101</f>
        <v>0</v>
      </c>
    </row>
    <row r="49" ht="12.75">
      <c r="A49" s="494">
        <f>черновик!A102</f>
        <v>0</v>
      </c>
    </row>
    <row r="50" ht="12.75">
      <c r="A50" s="494">
        <f>черновик!A103</f>
        <v>0</v>
      </c>
    </row>
    <row r="51" ht="12.75">
      <c r="A51" s="494">
        <f>черновик!A104</f>
        <v>0</v>
      </c>
    </row>
    <row r="52" ht="12.75">
      <c r="A52" s="494">
        <f>черновик!A105</f>
        <v>0</v>
      </c>
    </row>
    <row r="53" ht="12.75">
      <c r="A53" s="494">
        <f>черновик!A106</f>
        <v>0</v>
      </c>
    </row>
    <row r="54" ht="12.75">
      <c r="A54" s="494">
        <f>черновик!A107</f>
        <v>0</v>
      </c>
    </row>
    <row r="55" ht="12.75">
      <c r="A55" s="494">
        <f>черновик!A108</f>
        <v>0</v>
      </c>
    </row>
    <row r="56" ht="12.75">
      <c r="A56" s="494">
        <f>черновик!A109</f>
        <v>0</v>
      </c>
    </row>
    <row r="57" ht="12.75">
      <c r="A57" s="494">
        <f>черновик!A110</f>
        <v>0</v>
      </c>
    </row>
    <row r="58" ht="12.75">
      <c r="A58" s="494">
        <f>черновик!A111</f>
        <v>0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5"/>
  <sheetViews>
    <sheetView view="pageBreakPreview" zoomScale="70" zoomScaleSheetLayoutView="70" zoomScalePageLayoutView="0" workbookViewId="0" topLeftCell="A45">
      <selection activeCell="S76" sqref="S76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6" width="14.125" style="78" customWidth="1"/>
    <col min="17" max="17" width="7.375" style="78" customWidth="1"/>
  </cols>
  <sheetData>
    <row r="1" spans="1:23" s="30" customFormat="1" ht="19.5" customHeight="1" thickBot="1">
      <c r="A1" s="741" t="s">
        <v>252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29"/>
      <c r="S1" s="29"/>
      <c r="T1" s="29"/>
      <c r="U1" s="29"/>
      <c r="V1" s="29"/>
      <c r="W1" s="29"/>
    </row>
    <row r="2" spans="1:23" s="30" customFormat="1" ht="19.5" customHeight="1">
      <c r="A2" s="699" t="s">
        <v>13</v>
      </c>
      <c r="B2" s="723" t="s">
        <v>10</v>
      </c>
      <c r="C2" s="658" t="s">
        <v>85</v>
      </c>
      <c r="D2" s="659"/>
      <c r="E2" s="662" t="s">
        <v>73</v>
      </c>
      <c r="F2" s="663"/>
      <c r="G2" s="734" t="s">
        <v>20</v>
      </c>
      <c r="H2" s="658" t="s">
        <v>2</v>
      </c>
      <c r="I2" s="662"/>
      <c r="J2" s="662"/>
      <c r="K2" s="662"/>
      <c r="L2" s="662"/>
      <c r="M2" s="745" t="s">
        <v>58</v>
      </c>
      <c r="N2" s="662" t="s">
        <v>57</v>
      </c>
      <c r="O2" s="662"/>
      <c r="P2" s="680" t="s">
        <v>164</v>
      </c>
      <c r="Q2" s="681"/>
      <c r="R2" s="31"/>
      <c r="S2" s="31"/>
      <c r="T2" s="31"/>
      <c r="U2" s="31"/>
      <c r="V2" s="31"/>
      <c r="W2" s="29"/>
    </row>
    <row r="3" spans="1:22" s="30" customFormat="1" ht="24.75" customHeight="1">
      <c r="A3" s="700"/>
      <c r="B3" s="724"/>
      <c r="C3" s="660"/>
      <c r="D3" s="661"/>
      <c r="E3" s="664"/>
      <c r="F3" s="665"/>
      <c r="G3" s="735"/>
      <c r="H3" s="737" t="s">
        <v>3</v>
      </c>
      <c r="I3" s="746" t="s">
        <v>4</v>
      </c>
      <c r="J3" s="746"/>
      <c r="K3" s="746"/>
      <c r="L3" s="746"/>
      <c r="M3" s="726"/>
      <c r="N3" s="664"/>
      <c r="O3" s="664"/>
      <c r="P3" s="683"/>
      <c r="Q3" s="684"/>
      <c r="R3" s="31"/>
      <c r="S3" s="31"/>
      <c r="T3" s="31"/>
      <c r="U3" s="31"/>
      <c r="V3" s="31"/>
    </row>
    <row r="4" spans="1:17" s="30" customFormat="1" ht="19.5" customHeight="1">
      <c r="A4" s="700"/>
      <c r="B4" s="724"/>
      <c r="C4" s="737" t="s">
        <v>5</v>
      </c>
      <c r="D4" s="726" t="s">
        <v>6</v>
      </c>
      <c r="E4" s="732" t="s">
        <v>74</v>
      </c>
      <c r="F4" s="748" t="s">
        <v>75</v>
      </c>
      <c r="G4" s="735"/>
      <c r="H4" s="737"/>
      <c r="I4" s="726" t="s">
        <v>1</v>
      </c>
      <c r="J4" s="726" t="s">
        <v>7</v>
      </c>
      <c r="K4" s="726" t="s">
        <v>8</v>
      </c>
      <c r="L4" s="726" t="s">
        <v>9</v>
      </c>
      <c r="M4" s="726"/>
      <c r="N4" s="746" t="s">
        <v>64</v>
      </c>
      <c r="O4" s="746"/>
      <c r="P4" s="742" t="s">
        <v>64</v>
      </c>
      <c r="Q4" s="743"/>
    </row>
    <row r="5" spans="1:17" s="30" customFormat="1" ht="19.5" customHeight="1">
      <c r="A5" s="700"/>
      <c r="B5" s="724"/>
      <c r="C5" s="737"/>
      <c r="D5" s="726"/>
      <c r="E5" s="732"/>
      <c r="F5" s="748"/>
      <c r="G5" s="735"/>
      <c r="H5" s="737"/>
      <c r="I5" s="726"/>
      <c r="J5" s="726"/>
      <c r="K5" s="726"/>
      <c r="L5" s="726"/>
      <c r="M5" s="726"/>
      <c r="N5" s="49">
        <v>1</v>
      </c>
      <c r="O5" s="49">
        <v>2</v>
      </c>
      <c r="P5" s="51">
        <v>1</v>
      </c>
      <c r="Q5" s="50">
        <v>2</v>
      </c>
    </row>
    <row r="6" spans="1:17" s="30" customFormat="1" ht="8.25" customHeight="1">
      <c r="A6" s="700"/>
      <c r="B6" s="724"/>
      <c r="C6" s="737"/>
      <c r="D6" s="726"/>
      <c r="E6" s="732"/>
      <c r="F6" s="748"/>
      <c r="G6" s="735"/>
      <c r="H6" s="737"/>
      <c r="I6" s="726"/>
      <c r="J6" s="726"/>
      <c r="K6" s="726"/>
      <c r="L6" s="726"/>
      <c r="M6" s="726"/>
      <c r="N6" s="52"/>
      <c r="O6" s="52"/>
      <c r="P6" s="54"/>
      <c r="Q6" s="52"/>
    </row>
    <row r="7" spans="1:17" s="30" customFormat="1" ht="15.75" customHeight="1" thickBot="1">
      <c r="A7" s="701"/>
      <c r="B7" s="725"/>
      <c r="C7" s="738"/>
      <c r="D7" s="727"/>
      <c r="E7" s="733"/>
      <c r="F7" s="749"/>
      <c r="G7" s="736"/>
      <c r="H7" s="738"/>
      <c r="I7" s="727"/>
      <c r="J7" s="727"/>
      <c r="K7" s="727"/>
      <c r="L7" s="727"/>
      <c r="M7" s="727"/>
      <c r="N7" s="103">
        <v>18</v>
      </c>
      <c r="O7" s="103">
        <v>11</v>
      </c>
      <c r="P7" s="105"/>
      <c r="Q7" s="104"/>
    </row>
    <row r="8" spans="1:17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99">
        <v>27</v>
      </c>
      <c r="Q8" s="468">
        <v>28</v>
      </c>
    </row>
    <row r="9" spans="1:18" s="30" customFormat="1" ht="19.5" customHeight="1">
      <c r="A9" s="140" t="s">
        <v>113</v>
      </c>
      <c r="B9" s="308" t="s">
        <v>23</v>
      </c>
      <c r="C9" s="305"/>
      <c r="D9" s="57">
        <v>1</v>
      </c>
      <c r="E9" s="57"/>
      <c r="F9" s="333"/>
      <c r="G9" s="335">
        <v>3</v>
      </c>
      <c r="H9" s="119">
        <f>G9*30</f>
        <v>90</v>
      </c>
      <c r="I9" s="410">
        <v>4</v>
      </c>
      <c r="J9" s="37" t="s">
        <v>124</v>
      </c>
      <c r="K9" s="410"/>
      <c r="L9" s="410"/>
      <c r="M9" s="411">
        <f>H9-I9</f>
        <v>86</v>
      </c>
      <c r="N9" s="58">
        <f>G9/N7</f>
        <v>0.16666666666666666</v>
      </c>
      <c r="O9" s="58"/>
      <c r="P9" s="471" t="s">
        <v>124</v>
      </c>
      <c r="Q9" s="467"/>
      <c r="R9" s="30" t="s">
        <v>254</v>
      </c>
    </row>
    <row r="10" spans="1:18" s="30" customFormat="1" ht="19.5" customHeight="1">
      <c r="A10" s="140" t="s">
        <v>175</v>
      </c>
      <c r="B10" s="310" t="s">
        <v>99</v>
      </c>
      <c r="C10" s="126">
        <v>1</v>
      </c>
      <c r="D10" s="37"/>
      <c r="E10" s="37"/>
      <c r="F10" s="320"/>
      <c r="G10" s="336">
        <v>3</v>
      </c>
      <c r="H10" s="416">
        <f>G10*30</f>
        <v>90</v>
      </c>
      <c r="I10" s="131">
        <v>4</v>
      </c>
      <c r="J10" s="107" t="s">
        <v>124</v>
      </c>
      <c r="K10" s="131"/>
      <c r="L10" s="131"/>
      <c r="M10" s="412">
        <f>H10-I10</f>
        <v>86</v>
      </c>
      <c r="N10" s="58"/>
      <c r="O10" s="63"/>
      <c r="P10" s="472" t="s">
        <v>124</v>
      </c>
      <c r="Q10" s="321"/>
      <c r="R10" s="30" t="s">
        <v>254</v>
      </c>
    </row>
    <row r="11" spans="1:18" s="30" customFormat="1" ht="35.25" customHeight="1">
      <c r="A11" s="140" t="s">
        <v>176</v>
      </c>
      <c r="B11" s="407" t="s">
        <v>207</v>
      </c>
      <c r="C11" s="408"/>
      <c r="D11" s="409">
        <v>2</v>
      </c>
      <c r="E11" s="409"/>
      <c r="F11" s="321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47"/>
      <c r="O11" s="47"/>
      <c r="P11" s="124"/>
      <c r="Q11" s="81" t="s">
        <v>124</v>
      </c>
      <c r="R11" s="30" t="s">
        <v>254</v>
      </c>
    </row>
    <row r="12" spans="1:18" s="30" customFormat="1" ht="19.5" customHeight="1" thickBot="1">
      <c r="A12" s="140" t="s">
        <v>177</v>
      </c>
      <c r="B12" s="307" t="s">
        <v>80</v>
      </c>
      <c r="C12" s="408"/>
      <c r="D12" s="409">
        <v>2</v>
      </c>
      <c r="E12" s="409"/>
      <c r="F12" s="321"/>
      <c r="G12" s="335">
        <v>3</v>
      </c>
      <c r="H12" s="119">
        <f>G12*30</f>
        <v>90</v>
      </c>
      <c r="I12" s="410">
        <v>4</v>
      </c>
      <c r="J12" s="37" t="s">
        <v>124</v>
      </c>
      <c r="K12" s="410"/>
      <c r="L12" s="410"/>
      <c r="M12" s="411">
        <f>H12-I12</f>
        <v>86</v>
      </c>
      <c r="N12" s="47"/>
      <c r="O12" s="47"/>
      <c r="P12" s="135"/>
      <c r="Q12" s="81" t="s">
        <v>124</v>
      </c>
      <c r="R12" s="30" t="s">
        <v>254</v>
      </c>
    </row>
    <row r="13" spans="1:18" s="30" customFormat="1" ht="21" customHeight="1">
      <c r="A13" s="127" t="s">
        <v>76</v>
      </c>
      <c r="B13" s="341" t="s">
        <v>48</v>
      </c>
      <c r="C13" s="126"/>
      <c r="D13" s="37">
        <v>1</v>
      </c>
      <c r="E13" s="37"/>
      <c r="F13" s="321"/>
      <c r="G13" s="339">
        <v>3</v>
      </c>
      <c r="H13" s="125">
        <f aca="true" t="shared" si="0" ref="H13:H18">G13*30</f>
        <v>90</v>
      </c>
      <c r="I13" s="113">
        <v>12</v>
      </c>
      <c r="J13" s="37" t="s">
        <v>142</v>
      </c>
      <c r="K13" s="410"/>
      <c r="L13" s="410" t="s">
        <v>148</v>
      </c>
      <c r="M13" s="37">
        <f aca="true" t="shared" si="1" ref="M13:M18">H13-I13</f>
        <v>78</v>
      </c>
      <c r="N13" s="63"/>
      <c r="O13" s="63">
        <f>G13/11</f>
        <v>0.2727272727272727</v>
      </c>
      <c r="P13" s="473" t="s">
        <v>125</v>
      </c>
      <c r="Q13" s="469"/>
      <c r="R13" s="30" t="s">
        <v>255</v>
      </c>
    </row>
    <row r="14" spans="1:18" s="32" customFormat="1" ht="19.5" customHeight="1">
      <c r="A14" s="127" t="s">
        <v>83</v>
      </c>
      <c r="B14" s="310" t="s">
        <v>253</v>
      </c>
      <c r="C14" s="126">
        <v>1</v>
      </c>
      <c r="D14" s="37"/>
      <c r="E14" s="37"/>
      <c r="F14" s="320"/>
      <c r="G14" s="339">
        <v>3</v>
      </c>
      <c r="H14" s="125">
        <f t="shared" si="0"/>
        <v>90</v>
      </c>
      <c r="I14" s="113">
        <v>12</v>
      </c>
      <c r="J14" s="37" t="s">
        <v>142</v>
      </c>
      <c r="K14" s="410"/>
      <c r="L14" s="410" t="s">
        <v>148</v>
      </c>
      <c r="M14" s="37">
        <f t="shared" si="1"/>
        <v>78</v>
      </c>
      <c r="N14" s="63"/>
      <c r="O14" s="63">
        <f>G14/11</f>
        <v>0.2727272727272727</v>
      </c>
      <c r="P14" s="473" t="s">
        <v>125</v>
      </c>
      <c r="Q14" s="466"/>
      <c r="R14" s="30" t="s">
        <v>255</v>
      </c>
    </row>
    <row r="15" spans="1:18" s="32" customFormat="1" ht="19.5" customHeight="1">
      <c r="A15" s="127" t="s">
        <v>84</v>
      </c>
      <c r="B15" s="310" t="s">
        <v>17</v>
      </c>
      <c r="C15" s="126">
        <v>1</v>
      </c>
      <c r="D15" s="37"/>
      <c r="E15" s="37"/>
      <c r="F15" s="65"/>
      <c r="G15" s="336">
        <v>6</v>
      </c>
      <c r="H15" s="125">
        <f t="shared" si="0"/>
        <v>180</v>
      </c>
      <c r="I15" s="57">
        <v>16</v>
      </c>
      <c r="J15" s="455" t="s">
        <v>125</v>
      </c>
      <c r="K15" s="57"/>
      <c r="L15" s="57" t="s">
        <v>148</v>
      </c>
      <c r="M15" s="57">
        <f t="shared" si="1"/>
        <v>164</v>
      </c>
      <c r="N15" s="58">
        <f>G15/N7</f>
        <v>0.3333333333333333</v>
      </c>
      <c r="O15" s="58"/>
      <c r="P15" s="474" t="s">
        <v>232</v>
      </c>
      <c r="Q15" s="467"/>
      <c r="R15" s="30" t="s">
        <v>255</v>
      </c>
    </row>
    <row r="16" spans="1:18" s="32" customFormat="1" ht="19.5" customHeight="1">
      <c r="A16" s="127" t="s">
        <v>121</v>
      </c>
      <c r="B16" s="310" t="s">
        <v>118</v>
      </c>
      <c r="C16" s="126"/>
      <c r="D16" s="37"/>
      <c r="E16" s="37">
        <v>1</v>
      </c>
      <c r="F16" s="65"/>
      <c r="G16" s="336">
        <v>1.5</v>
      </c>
      <c r="H16" s="416">
        <f t="shared" si="0"/>
        <v>45</v>
      </c>
      <c r="I16" s="57">
        <v>4</v>
      </c>
      <c r="J16" s="57"/>
      <c r="K16" s="57"/>
      <c r="L16" s="57" t="s">
        <v>124</v>
      </c>
      <c r="M16" s="57">
        <f t="shared" si="1"/>
        <v>41</v>
      </c>
      <c r="N16" s="58"/>
      <c r="O16" s="58">
        <f>G16/11</f>
        <v>0.13636363636363635</v>
      </c>
      <c r="P16" s="475" t="s">
        <v>124</v>
      </c>
      <c r="Q16" s="467"/>
      <c r="R16" s="30" t="s">
        <v>255</v>
      </c>
    </row>
    <row r="17" spans="1:31" s="30" customFormat="1" ht="19.5" customHeight="1">
      <c r="A17" s="139" t="s">
        <v>180</v>
      </c>
      <c r="B17" s="407" t="s">
        <v>247</v>
      </c>
      <c r="C17" s="126">
        <v>2</v>
      </c>
      <c r="D17" s="37"/>
      <c r="E17" s="37"/>
      <c r="F17" s="81"/>
      <c r="G17" s="339">
        <v>3</v>
      </c>
      <c r="H17" s="125">
        <f t="shared" si="0"/>
        <v>90</v>
      </c>
      <c r="I17" s="113">
        <v>12</v>
      </c>
      <c r="J17" s="113" t="s">
        <v>142</v>
      </c>
      <c r="K17" s="417"/>
      <c r="L17" s="417" t="s">
        <v>148</v>
      </c>
      <c r="M17" s="113">
        <f t="shared" si="1"/>
        <v>78</v>
      </c>
      <c r="N17" s="418"/>
      <c r="O17" s="418">
        <f>G17/11</f>
        <v>0.2727272727272727</v>
      </c>
      <c r="P17" s="353"/>
      <c r="Q17" s="465" t="s">
        <v>125</v>
      </c>
      <c r="R17" s="30" t="s">
        <v>255</v>
      </c>
      <c r="S17" s="34"/>
      <c r="T17" s="34"/>
      <c r="U17" s="34"/>
      <c r="V17" s="34"/>
      <c r="W17" s="34"/>
      <c r="X17" s="35"/>
      <c r="Y17" s="35"/>
      <c r="Z17" s="35"/>
      <c r="AA17" s="34"/>
      <c r="AB17" s="34"/>
      <c r="AC17" s="34"/>
      <c r="AD17" s="29"/>
      <c r="AE17" s="29"/>
    </row>
    <row r="18" spans="1:18" s="30" customFormat="1" ht="19.5" customHeight="1" thickBot="1">
      <c r="A18" s="140" t="s">
        <v>181</v>
      </c>
      <c r="B18" s="400" t="s">
        <v>19</v>
      </c>
      <c r="C18" s="305">
        <v>2</v>
      </c>
      <c r="D18" s="57"/>
      <c r="E18" s="57"/>
      <c r="F18" s="333"/>
      <c r="G18" s="401">
        <v>6</v>
      </c>
      <c r="H18" s="73">
        <f t="shared" si="0"/>
        <v>180</v>
      </c>
      <c r="I18" s="57">
        <v>16</v>
      </c>
      <c r="J18" s="455" t="s">
        <v>125</v>
      </c>
      <c r="K18" s="57"/>
      <c r="L18" s="57" t="s">
        <v>148</v>
      </c>
      <c r="M18" s="411">
        <f t="shared" si="1"/>
        <v>164</v>
      </c>
      <c r="N18" s="58">
        <f>G18/N7</f>
        <v>0.3333333333333333</v>
      </c>
      <c r="O18" s="58"/>
      <c r="P18" s="124"/>
      <c r="Q18" s="470" t="s">
        <v>232</v>
      </c>
      <c r="R18" s="30" t="s">
        <v>255</v>
      </c>
    </row>
    <row r="19" spans="1:18" s="30" customFormat="1" ht="19.5" customHeight="1" thickBot="1">
      <c r="A19" s="312" t="s">
        <v>229</v>
      </c>
      <c r="B19" s="432" t="s">
        <v>212</v>
      </c>
      <c r="C19" s="433"/>
      <c r="D19" s="383">
        <v>3</v>
      </c>
      <c r="E19" s="383"/>
      <c r="F19" s="431"/>
      <c r="G19" s="434">
        <v>4.5</v>
      </c>
      <c r="H19" s="201">
        <f>G19*30</f>
        <v>135</v>
      </c>
      <c r="I19" s="435"/>
      <c r="J19" s="435"/>
      <c r="K19" s="435"/>
      <c r="L19" s="435"/>
      <c r="M19" s="436"/>
      <c r="N19" s="437"/>
      <c r="O19" s="438"/>
      <c r="P19" s="232"/>
      <c r="Q19" s="459"/>
      <c r="R19" s="30" t="s">
        <v>256</v>
      </c>
    </row>
    <row r="20" spans="1:18" s="30" customFormat="1" ht="19.5" customHeight="1" thickBot="1">
      <c r="A20" s="314" t="s">
        <v>200</v>
      </c>
      <c r="B20" s="316" t="s">
        <v>213</v>
      </c>
      <c r="C20" s="315">
        <v>3</v>
      </c>
      <c r="D20" s="137"/>
      <c r="E20" s="137"/>
      <c r="F20" s="373"/>
      <c r="G20" s="376">
        <v>25.5</v>
      </c>
      <c r="H20" s="424">
        <f>G20*30</f>
        <v>765</v>
      </c>
      <c r="I20" s="425"/>
      <c r="J20" s="425"/>
      <c r="K20" s="425"/>
      <c r="L20" s="425"/>
      <c r="M20" s="426"/>
      <c r="N20" s="148"/>
      <c r="O20" s="149"/>
      <c r="P20" s="234"/>
      <c r="Q20" s="460"/>
      <c r="R20" s="30" t="s">
        <v>257</v>
      </c>
    </row>
    <row r="21" spans="1:31" s="30" customFormat="1" ht="19.5" customHeight="1">
      <c r="A21" s="766" t="s">
        <v>190</v>
      </c>
      <c r="B21" s="767"/>
      <c r="C21" s="126"/>
      <c r="D21" s="37">
        <v>1</v>
      </c>
      <c r="E21" s="37"/>
      <c r="F21" s="81"/>
      <c r="G21" s="347">
        <v>4.5</v>
      </c>
      <c r="H21" s="201">
        <f>G21*30</f>
        <v>135</v>
      </c>
      <c r="I21" s="383">
        <v>4</v>
      </c>
      <c r="J21" s="383"/>
      <c r="K21" s="383"/>
      <c r="L21" s="384" t="s">
        <v>124</v>
      </c>
      <c r="M21" s="385">
        <f>H21-I21</f>
        <v>131</v>
      </c>
      <c r="N21" s="126"/>
      <c r="O21" s="65"/>
      <c r="P21" s="476" t="s">
        <v>124</v>
      </c>
      <c r="Q21" s="464"/>
      <c r="R21" s="34" t="s">
        <v>258</v>
      </c>
      <c r="S21" s="34"/>
      <c r="T21" s="34"/>
      <c r="U21" s="34"/>
      <c r="V21" s="34"/>
      <c r="W21" s="34"/>
      <c r="X21" s="35"/>
      <c r="Y21" s="35"/>
      <c r="Z21" s="35"/>
      <c r="AA21" s="34"/>
      <c r="AB21" s="34"/>
      <c r="AC21" s="34"/>
      <c r="AD21" s="29"/>
      <c r="AE21" s="29"/>
    </row>
    <row r="22" spans="1:31" s="30" customFormat="1" ht="19.5" customHeight="1">
      <c r="A22" s="764" t="s">
        <v>188</v>
      </c>
      <c r="B22" s="765"/>
      <c r="C22" s="126"/>
      <c r="D22" s="37">
        <v>2</v>
      </c>
      <c r="E22" s="37"/>
      <c r="F22" s="81"/>
      <c r="G22" s="336">
        <v>4.5</v>
      </c>
      <c r="H22" s="73">
        <f>G22*30</f>
        <v>135</v>
      </c>
      <c r="I22" s="37">
        <v>4</v>
      </c>
      <c r="J22" s="37"/>
      <c r="K22" s="37"/>
      <c r="L22" s="302" t="s">
        <v>124</v>
      </c>
      <c r="M22" s="386">
        <f>H22-I22</f>
        <v>131</v>
      </c>
      <c r="N22" s="126"/>
      <c r="O22" s="65"/>
      <c r="P22" s="73"/>
      <c r="Q22" s="65" t="s">
        <v>124</v>
      </c>
      <c r="R22" s="34" t="s">
        <v>258</v>
      </c>
      <c r="S22" s="34"/>
      <c r="T22" s="34"/>
      <c r="U22" s="34"/>
      <c r="V22" s="34"/>
      <c r="W22" s="34"/>
      <c r="X22" s="35"/>
      <c r="Y22" s="35"/>
      <c r="Z22" s="35"/>
      <c r="AA22" s="34"/>
      <c r="AB22" s="34"/>
      <c r="AC22" s="34"/>
      <c r="AD22" s="29"/>
      <c r="AE22" s="29"/>
    </row>
    <row r="23" spans="1:31" s="30" customFormat="1" ht="19.5" customHeight="1">
      <c r="A23" s="756" t="s">
        <v>186</v>
      </c>
      <c r="B23" s="757"/>
      <c r="C23" s="119"/>
      <c r="D23" s="113"/>
      <c r="E23" s="113"/>
      <c r="F23" s="115"/>
      <c r="G23" s="348"/>
      <c r="H23" s="200"/>
      <c r="I23" s="113"/>
      <c r="J23" s="113"/>
      <c r="K23" s="113"/>
      <c r="L23" s="322"/>
      <c r="M23" s="387"/>
      <c r="N23" s="119"/>
      <c r="O23" s="189"/>
      <c r="P23" s="324"/>
      <c r="Q23" s="463"/>
      <c r="R23" s="34" t="s">
        <v>258</v>
      </c>
      <c r="S23" s="34"/>
      <c r="T23" s="34"/>
      <c r="U23" s="34"/>
      <c r="V23" s="34"/>
      <c r="W23" s="34"/>
      <c r="X23" s="35"/>
      <c r="Y23" s="35"/>
      <c r="Z23" s="35"/>
      <c r="AA23" s="34"/>
      <c r="AB23" s="34"/>
      <c r="AC23" s="34"/>
      <c r="AD23" s="29"/>
      <c r="AE23" s="29"/>
    </row>
    <row r="24" spans="1:18" ht="18.75">
      <c r="A24" s="140" t="s">
        <v>180</v>
      </c>
      <c r="B24" s="304" t="s">
        <v>208</v>
      </c>
      <c r="C24" s="126"/>
      <c r="D24" s="37">
        <v>2</v>
      </c>
      <c r="E24" s="37"/>
      <c r="F24" s="81"/>
      <c r="G24" s="336">
        <v>4.5</v>
      </c>
      <c r="H24" s="126">
        <f aca="true" t="shared" si="2" ref="H24:H31">G24*30</f>
        <v>135</v>
      </c>
      <c r="I24" s="37">
        <v>4</v>
      </c>
      <c r="J24" s="37"/>
      <c r="K24" s="37"/>
      <c r="L24" s="302" t="s">
        <v>124</v>
      </c>
      <c r="M24" s="203">
        <f aca="true" t="shared" si="3" ref="M24:M31">H24-I24</f>
        <v>131</v>
      </c>
      <c r="N24" s="37"/>
      <c r="O24" s="37"/>
      <c r="P24" s="73"/>
      <c r="Q24" s="65" t="s">
        <v>124</v>
      </c>
      <c r="R24" s="34" t="s">
        <v>258</v>
      </c>
    </row>
    <row r="25" spans="1:18" ht="18.75">
      <c r="A25" s="140" t="s">
        <v>181</v>
      </c>
      <c r="B25" s="304" t="s">
        <v>23</v>
      </c>
      <c r="C25" s="126"/>
      <c r="D25" s="37">
        <v>2</v>
      </c>
      <c r="E25" s="37"/>
      <c r="F25" s="81"/>
      <c r="G25" s="336">
        <v>4.5</v>
      </c>
      <c r="H25" s="126">
        <f t="shared" si="2"/>
        <v>135</v>
      </c>
      <c r="I25" s="37">
        <v>4</v>
      </c>
      <c r="J25" s="37"/>
      <c r="K25" s="37"/>
      <c r="L25" s="302" t="s">
        <v>124</v>
      </c>
      <c r="M25" s="203">
        <f t="shared" si="3"/>
        <v>131</v>
      </c>
      <c r="N25" s="37"/>
      <c r="O25" s="37"/>
      <c r="P25" s="73"/>
      <c r="Q25" s="65" t="s">
        <v>124</v>
      </c>
      <c r="R25" s="34" t="s">
        <v>258</v>
      </c>
    </row>
    <row r="26" spans="1:31" s="30" customFormat="1" ht="19.5" customHeight="1">
      <c r="A26" s="140" t="s">
        <v>182</v>
      </c>
      <c r="B26" s="304" t="s">
        <v>22</v>
      </c>
      <c r="C26" s="126"/>
      <c r="D26" s="37">
        <v>2</v>
      </c>
      <c r="E26" s="37"/>
      <c r="F26" s="81"/>
      <c r="G26" s="336">
        <v>4.5</v>
      </c>
      <c r="H26" s="126">
        <f t="shared" si="2"/>
        <v>135</v>
      </c>
      <c r="I26" s="37">
        <v>4</v>
      </c>
      <c r="J26" s="37"/>
      <c r="K26" s="37"/>
      <c r="L26" s="302" t="s">
        <v>124</v>
      </c>
      <c r="M26" s="203">
        <f t="shared" si="3"/>
        <v>131</v>
      </c>
      <c r="N26" s="37"/>
      <c r="O26" s="37"/>
      <c r="P26" s="73"/>
      <c r="Q26" s="65" t="s">
        <v>124</v>
      </c>
      <c r="R26" s="34" t="s">
        <v>258</v>
      </c>
      <c r="S26" s="34"/>
      <c r="T26" s="34"/>
      <c r="U26" s="34"/>
      <c r="V26" s="34"/>
      <c r="W26" s="34"/>
      <c r="X26" s="35"/>
      <c r="Y26" s="35"/>
      <c r="Z26" s="35"/>
      <c r="AA26" s="34"/>
      <c r="AB26" s="34"/>
      <c r="AC26" s="34"/>
      <c r="AD26" s="29"/>
      <c r="AE26" s="29"/>
    </row>
    <row r="27" spans="1:31" s="30" customFormat="1" ht="19.5" customHeight="1">
      <c r="A27" s="140" t="s">
        <v>183</v>
      </c>
      <c r="B27" s="327"/>
      <c r="C27" s="119"/>
      <c r="D27" s="113"/>
      <c r="E27" s="113"/>
      <c r="F27" s="115"/>
      <c r="G27" s="336">
        <v>4.5</v>
      </c>
      <c r="H27" s="126">
        <f t="shared" si="2"/>
        <v>135</v>
      </c>
      <c r="I27" s="37">
        <v>4</v>
      </c>
      <c r="J27" s="37"/>
      <c r="K27" s="37"/>
      <c r="L27" s="302" t="s">
        <v>124</v>
      </c>
      <c r="M27" s="203">
        <f t="shared" si="3"/>
        <v>131</v>
      </c>
      <c r="N27" s="113"/>
      <c r="O27" s="113"/>
      <c r="P27" s="324"/>
      <c r="Q27" s="65" t="s">
        <v>124</v>
      </c>
      <c r="R27" s="34" t="s">
        <v>258</v>
      </c>
      <c r="S27" s="34"/>
      <c r="T27" s="34"/>
      <c r="U27" s="34"/>
      <c r="V27" s="34"/>
      <c r="W27" s="34"/>
      <c r="X27" s="35"/>
      <c r="Y27" s="35"/>
      <c r="Z27" s="35"/>
      <c r="AA27" s="34"/>
      <c r="AB27" s="34"/>
      <c r="AC27" s="34"/>
      <c r="AD27" s="29"/>
      <c r="AE27" s="29"/>
    </row>
    <row r="28" spans="1:31" s="30" customFormat="1" ht="19.5" customHeight="1">
      <c r="A28" s="140"/>
      <c r="B28" s="405" t="s">
        <v>209</v>
      </c>
      <c r="C28" s="119"/>
      <c r="D28" s="113"/>
      <c r="E28" s="113"/>
      <c r="F28" s="115"/>
      <c r="G28" s="336">
        <v>4.5</v>
      </c>
      <c r="H28" s="126">
        <f t="shared" si="2"/>
        <v>135</v>
      </c>
      <c r="I28" s="37">
        <v>4</v>
      </c>
      <c r="J28" s="37"/>
      <c r="K28" s="37"/>
      <c r="L28" s="302" t="s">
        <v>124</v>
      </c>
      <c r="M28" s="203">
        <f t="shared" si="3"/>
        <v>131</v>
      </c>
      <c r="N28" s="113"/>
      <c r="O28" s="113"/>
      <c r="P28" s="200"/>
      <c r="Q28" s="65" t="s">
        <v>124</v>
      </c>
      <c r="R28" s="34" t="s">
        <v>258</v>
      </c>
      <c r="S28" s="34"/>
      <c r="T28" s="34"/>
      <c r="U28" s="34"/>
      <c r="V28" s="34"/>
      <c r="W28" s="34"/>
      <c r="X28" s="35"/>
      <c r="Y28" s="35"/>
      <c r="Z28" s="35"/>
      <c r="AA28" s="34"/>
      <c r="AB28" s="34"/>
      <c r="AC28" s="34"/>
      <c r="AD28" s="29"/>
      <c r="AE28" s="29"/>
    </row>
    <row r="29" spans="1:31" s="30" customFormat="1" ht="19.5" customHeight="1">
      <c r="A29" s="140" t="s">
        <v>183</v>
      </c>
      <c r="B29" s="350" t="s">
        <v>47</v>
      </c>
      <c r="C29" s="119"/>
      <c r="D29" s="113">
        <v>1</v>
      </c>
      <c r="E29" s="113"/>
      <c r="F29" s="115"/>
      <c r="G29" s="336">
        <v>4.5</v>
      </c>
      <c r="H29" s="119">
        <f t="shared" si="2"/>
        <v>135</v>
      </c>
      <c r="I29" s="113">
        <v>4</v>
      </c>
      <c r="J29" s="113"/>
      <c r="K29" s="113"/>
      <c r="L29" s="301" t="s">
        <v>124</v>
      </c>
      <c r="M29" s="351">
        <f t="shared" si="3"/>
        <v>131</v>
      </c>
      <c r="N29" s="113"/>
      <c r="O29" s="113"/>
      <c r="P29" s="477" t="s">
        <v>124</v>
      </c>
      <c r="Q29" s="189"/>
      <c r="R29" s="34" t="s">
        <v>258</v>
      </c>
      <c r="S29" s="34"/>
      <c r="T29" s="34"/>
      <c r="U29" s="34"/>
      <c r="V29" s="34"/>
      <c r="W29" s="34"/>
      <c r="X29" s="35"/>
      <c r="Y29" s="35"/>
      <c r="Z29" s="35"/>
      <c r="AA29" s="34"/>
      <c r="AB29" s="34"/>
      <c r="AC29" s="34"/>
      <c r="AD29" s="29"/>
      <c r="AE29" s="29"/>
    </row>
    <row r="30" spans="1:31" s="30" customFormat="1" ht="19.5" customHeight="1">
      <c r="A30" s="140" t="s">
        <v>184</v>
      </c>
      <c r="B30" s="350" t="s">
        <v>178</v>
      </c>
      <c r="C30" s="119"/>
      <c r="D30" s="113">
        <v>1</v>
      </c>
      <c r="E30" s="113"/>
      <c r="F30" s="115"/>
      <c r="G30" s="336">
        <v>4.5</v>
      </c>
      <c r="H30" s="119">
        <f t="shared" si="2"/>
        <v>135</v>
      </c>
      <c r="I30" s="113">
        <v>4</v>
      </c>
      <c r="J30" s="113"/>
      <c r="K30" s="113"/>
      <c r="L30" s="301" t="s">
        <v>124</v>
      </c>
      <c r="M30" s="351">
        <f t="shared" si="3"/>
        <v>131</v>
      </c>
      <c r="N30" s="113"/>
      <c r="O30" s="113"/>
      <c r="P30" s="477" t="s">
        <v>124</v>
      </c>
      <c r="Q30" s="189"/>
      <c r="R30" s="34" t="s">
        <v>258</v>
      </c>
      <c r="S30" s="34"/>
      <c r="T30" s="34"/>
      <c r="U30" s="34"/>
      <c r="V30" s="34"/>
      <c r="W30" s="34"/>
      <c r="X30" s="35"/>
      <c r="Y30" s="35"/>
      <c r="Z30" s="35"/>
      <c r="AA30" s="34"/>
      <c r="AB30" s="34"/>
      <c r="AC30" s="34"/>
      <c r="AD30" s="29"/>
      <c r="AE30" s="29"/>
    </row>
    <row r="31" spans="1:31" s="30" customFormat="1" ht="19.5" customHeight="1">
      <c r="A31" s="140"/>
      <c r="B31" s="404" t="s">
        <v>209</v>
      </c>
      <c r="C31" s="126"/>
      <c r="D31" s="37">
        <v>1</v>
      </c>
      <c r="E31" s="37"/>
      <c r="F31" s="81"/>
      <c r="G31" s="336">
        <v>4.5</v>
      </c>
      <c r="H31" s="126">
        <f t="shared" si="2"/>
        <v>135</v>
      </c>
      <c r="I31" s="37">
        <v>4</v>
      </c>
      <c r="J31" s="37"/>
      <c r="K31" s="37"/>
      <c r="L31" s="302" t="s">
        <v>124</v>
      </c>
      <c r="M31" s="203">
        <f t="shared" si="3"/>
        <v>131</v>
      </c>
      <c r="N31" s="37"/>
      <c r="O31" s="37"/>
      <c r="P31" s="477" t="s">
        <v>124</v>
      </c>
      <c r="Q31" s="65"/>
      <c r="R31" s="34" t="s">
        <v>258</v>
      </c>
      <c r="S31" s="34"/>
      <c r="T31" s="34"/>
      <c r="U31" s="34"/>
      <c r="V31" s="34"/>
      <c r="W31" s="34"/>
      <c r="X31" s="35"/>
      <c r="Y31" s="35"/>
      <c r="Z31" s="35"/>
      <c r="AA31" s="34"/>
      <c r="AB31" s="34"/>
      <c r="AC31" s="34"/>
      <c r="AD31" s="29"/>
      <c r="AE31" s="29"/>
    </row>
    <row r="32" spans="1:31" s="30" customFormat="1" ht="19.5" customHeight="1" thickBot="1">
      <c r="A32" s="326"/>
      <c r="B32" s="309" t="s">
        <v>179</v>
      </c>
      <c r="C32" s="119"/>
      <c r="D32" s="113"/>
      <c r="E32" s="113"/>
      <c r="F32" s="115"/>
      <c r="G32" s="348"/>
      <c r="H32" s="200"/>
      <c r="I32" s="113"/>
      <c r="J32" s="113"/>
      <c r="K32" s="113"/>
      <c r="L32" s="322"/>
      <c r="M32" s="323"/>
      <c r="N32" s="113"/>
      <c r="O32" s="113"/>
      <c r="P32" s="324"/>
      <c r="Q32" s="463"/>
      <c r="R32" s="34"/>
      <c r="S32" s="34"/>
      <c r="T32" s="34"/>
      <c r="U32" s="34"/>
      <c r="V32" s="34"/>
      <c r="W32" s="34"/>
      <c r="X32" s="35"/>
      <c r="Y32" s="35"/>
      <c r="Z32" s="35"/>
      <c r="AA32" s="34"/>
      <c r="AB32" s="34"/>
      <c r="AC32" s="34"/>
      <c r="AD32" s="29"/>
      <c r="AE32" s="29"/>
    </row>
    <row r="33" spans="1:18" s="30" customFormat="1" ht="19.5" customHeight="1">
      <c r="A33" s="766" t="s">
        <v>191</v>
      </c>
      <c r="B33" s="767"/>
      <c r="C33" s="313">
        <v>1</v>
      </c>
      <c r="D33" s="211"/>
      <c r="E33" s="211"/>
      <c r="F33" s="357"/>
      <c r="G33" s="338">
        <v>5.5</v>
      </c>
      <c r="H33" s="119">
        <f>G33*30</f>
        <v>165</v>
      </c>
      <c r="I33" s="113">
        <v>12</v>
      </c>
      <c r="J33" s="343" t="s">
        <v>142</v>
      </c>
      <c r="K33" s="342"/>
      <c r="L33" s="342" t="s">
        <v>148</v>
      </c>
      <c r="M33" s="113">
        <f>H33-I33</f>
        <v>153</v>
      </c>
      <c r="N33" s="149"/>
      <c r="O33" s="149"/>
      <c r="P33" s="473" t="s">
        <v>125</v>
      </c>
      <c r="Q33" s="461"/>
      <c r="R33" s="30" t="s">
        <v>259</v>
      </c>
    </row>
    <row r="34" spans="1:18" s="32" customFormat="1" ht="19.5" customHeight="1">
      <c r="A34" s="764" t="s">
        <v>187</v>
      </c>
      <c r="B34" s="765"/>
      <c r="C34" s="126">
        <v>2</v>
      </c>
      <c r="D34" s="37"/>
      <c r="E34" s="37"/>
      <c r="F34" s="320"/>
      <c r="G34" s="339">
        <v>5.5</v>
      </c>
      <c r="H34" s="125">
        <f>G34*30</f>
        <v>165</v>
      </c>
      <c r="I34" s="113">
        <v>12</v>
      </c>
      <c r="J34" s="36" t="s">
        <v>142</v>
      </c>
      <c r="K34" s="43"/>
      <c r="L34" s="43" t="s">
        <v>148</v>
      </c>
      <c r="M34" s="37">
        <f>H34-I34</f>
        <v>153</v>
      </c>
      <c r="N34" s="63"/>
      <c r="O34" s="63">
        <f>G34/11</f>
        <v>0.5</v>
      </c>
      <c r="P34" s="353"/>
      <c r="Q34" s="458" t="s">
        <v>204</v>
      </c>
      <c r="R34" s="30" t="s">
        <v>259</v>
      </c>
    </row>
    <row r="35" spans="1:18" s="32" customFormat="1" ht="20.25" customHeight="1" thickBot="1">
      <c r="A35" s="781" t="s">
        <v>221</v>
      </c>
      <c r="B35" s="782"/>
      <c r="C35" s="119">
        <v>2</v>
      </c>
      <c r="D35" s="113"/>
      <c r="E35" s="113"/>
      <c r="F35" s="388"/>
      <c r="G35" s="363">
        <v>5.5</v>
      </c>
      <c r="H35" s="313">
        <f>G35*30</f>
        <v>165</v>
      </c>
      <c r="I35" s="211">
        <v>12</v>
      </c>
      <c r="J35" s="354" t="s">
        <v>142</v>
      </c>
      <c r="K35" s="355"/>
      <c r="L35" s="355" t="s">
        <v>148</v>
      </c>
      <c r="M35" s="211">
        <f>H35-I35</f>
        <v>153</v>
      </c>
      <c r="N35" s="389"/>
      <c r="O35" s="389"/>
      <c r="P35" s="356"/>
      <c r="Q35" s="462" t="s">
        <v>204</v>
      </c>
      <c r="R35" s="30" t="s">
        <v>259</v>
      </c>
    </row>
    <row r="36" spans="1:18" s="30" customFormat="1" ht="19.5" customHeight="1">
      <c r="A36" s="312" t="s">
        <v>193</v>
      </c>
      <c r="B36" s="341" t="s">
        <v>24</v>
      </c>
      <c r="C36" s="313">
        <v>1</v>
      </c>
      <c r="D36" s="211"/>
      <c r="E36" s="211"/>
      <c r="F36" s="357"/>
      <c r="G36" s="338">
        <v>5.5</v>
      </c>
      <c r="H36" s="119">
        <f aca="true" t="shared" si="4" ref="H36:H46">G36*30</f>
        <v>165</v>
      </c>
      <c r="I36" s="113">
        <v>12</v>
      </c>
      <c r="J36" s="343" t="s">
        <v>142</v>
      </c>
      <c r="K36" s="342"/>
      <c r="L36" s="342" t="s">
        <v>148</v>
      </c>
      <c r="M36" s="113">
        <f aca="true" t="shared" si="5" ref="M36:M46">H36-I36</f>
        <v>153</v>
      </c>
      <c r="N36" s="149"/>
      <c r="O36" s="149"/>
      <c r="P36" s="473" t="s">
        <v>125</v>
      </c>
      <c r="Q36" s="461"/>
      <c r="R36" s="30" t="s">
        <v>259</v>
      </c>
    </row>
    <row r="37" spans="1:18" s="32" customFormat="1" ht="19.5" customHeight="1">
      <c r="A37" s="127" t="s">
        <v>194</v>
      </c>
      <c r="B37" s="310" t="s">
        <v>18</v>
      </c>
      <c r="C37" s="126">
        <v>1</v>
      </c>
      <c r="D37" s="37"/>
      <c r="E37" s="37"/>
      <c r="F37" s="321"/>
      <c r="G37" s="339">
        <v>5.5</v>
      </c>
      <c r="H37" s="125">
        <f t="shared" si="4"/>
        <v>165</v>
      </c>
      <c r="I37" s="113">
        <v>12</v>
      </c>
      <c r="J37" s="36" t="s">
        <v>142</v>
      </c>
      <c r="K37" s="43"/>
      <c r="L37" s="43" t="s">
        <v>148</v>
      </c>
      <c r="M37" s="37">
        <f t="shared" si="5"/>
        <v>153</v>
      </c>
      <c r="N37" s="63"/>
      <c r="O37" s="63">
        <f>G37/11</f>
        <v>0.5</v>
      </c>
      <c r="P37" s="473" t="s">
        <v>125</v>
      </c>
      <c r="Q37" s="457"/>
      <c r="R37" s="30" t="s">
        <v>259</v>
      </c>
    </row>
    <row r="38" spans="1:18" s="30" customFormat="1" ht="19.5" customHeight="1">
      <c r="A38" s="127" t="s">
        <v>195</v>
      </c>
      <c r="B38" s="341" t="s">
        <v>220</v>
      </c>
      <c r="C38" s="126">
        <v>1</v>
      </c>
      <c r="D38" s="37"/>
      <c r="E38" s="37"/>
      <c r="F38" s="65"/>
      <c r="G38" s="339">
        <v>5.5</v>
      </c>
      <c r="H38" s="305">
        <f t="shared" si="4"/>
        <v>165</v>
      </c>
      <c r="I38" s="57">
        <v>12</v>
      </c>
      <c r="J38" s="36" t="s">
        <v>142</v>
      </c>
      <c r="K38" s="43"/>
      <c r="L38" s="43" t="s">
        <v>148</v>
      </c>
      <c r="M38" s="57">
        <f t="shared" si="5"/>
        <v>153</v>
      </c>
      <c r="N38" s="117"/>
      <c r="O38" s="117"/>
      <c r="P38" s="473" t="s">
        <v>125</v>
      </c>
      <c r="Q38" s="458"/>
      <c r="R38" s="30" t="s">
        <v>259</v>
      </c>
    </row>
    <row r="39" spans="1:18" s="30" customFormat="1" ht="18.75" customHeight="1">
      <c r="A39" s="127"/>
      <c r="B39" s="415" t="s">
        <v>209</v>
      </c>
      <c r="C39" s="126">
        <v>1</v>
      </c>
      <c r="D39" s="37"/>
      <c r="E39" s="37"/>
      <c r="F39" s="321"/>
      <c r="G39" s="339">
        <v>5.5</v>
      </c>
      <c r="H39" s="125">
        <f t="shared" si="4"/>
        <v>165</v>
      </c>
      <c r="I39" s="113">
        <v>12</v>
      </c>
      <c r="J39" s="36" t="s">
        <v>142</v>
      </c>
      <c r="K39" s="43"/>
      <c r="L39" s="43" t="s">
        <v>148</v>
      </c>
      <c r="M39" s="37">
        <f t="shared" si="5"/>
        <v>153</v>
      </c>
      <c r="N39" s="63"/>
      <c r="O39" s="63">
        <f>G39/11</f>
        <v>0.5</v>
      </c>
      <c r="P39" s="473" t="s">
        <v>125</v>
      </c>
      <c r="Q39" s="457"/>
      <c r="R39" s="30" t="s">
        <v>259</v>
      </c>
    </row>
    <row r="40" spans="1:18" s="30" customFormat="1" ht="19.5" customHeight="1">
      <c r="A40" s="127" t="s">
        <v>196</v>
      </c>
      <c r="B40" s="403" t="s">
        <v>216</v>
      </c>
      <c r="C40" s="126">
        <v>2</v>
      </c>
      <c r="D40" s="37"/>
      <c r="E40" s="37"/>
      <c r="F40" s="321"/>
      <c r="G40" s="339">
        <v>5.5</v>
      </c>
      <c r="H40" s="125">
        <f t="shared" si="4"/>
        <v>165</v>
      </c>
      <c r="I40" s="113">
        <v>12</v>
      </c>
      <c r="J40" s="36" t="s">
        <v>142</v>
      </c>
      <c r="K40" s="43"/>
      <c r="L40" s="43" t="s">
        <v>148</v>
      </c>
      <c r="M40" s="37">
        <f t="shared" si="5"/>
        <v>153</v>
      </c>
      <c r="N40" s="63"/>
      <c r="O40" s="63">
        <f>G40/11</f>
        <v>0.5</v>
      </c>
      <c r="P40" s="353"/>
      <c r="Q40" s="458" t="s">
        <v>204</v>
      </c>
      <c r="R40" s="30" t="s">
        <v>259</v>
      </c>
    </row>
    <row r="41" spans="1:18" s="30" customFormat="1" ht="19.5" customHeight="1">
      <c r="A41" s="127" t="s">
        <v>197</v>
      </c>
      <c r="B41" s="310" t="s">
        <v>63</v>
      </c>
      <c r="C41" s="126">
        <v>2</v>
      </c>
      <c r="D41" s="37"/>
      <c r="E41" s="37"/>
      <c r="F41" s="65"/>
      <c r="G41" s="339">
        <v>5.5</v>
      </c>
      <c r="H41" s="305">
        <f t="shared" si="4"/>
        <v>165</v>
      </c>
      <c r="I41" s="57">
        <v>12</v>
      </c>
      <c r="J41" s="36" t="s">
        <v>142</v>
      </c>
      <c r="K41" s="43"/>
      <c r="L41" s="43" t="s">
        <v>148</v>
      </c>
      <c r="M41" s="57">
        <f t="shared" si="5"/>
        <v>153</v>
      </c>
      <c r="N41" s="58"/>
      <c r="O41" s="58"/>
      <c r="P41" s="60"/>
      <c r="Q41" s="458" t="s">
        <v>204</v>
      </c>
      <c r="R41" s="30" t="s">
        <v>259</v>
      </c>
    </row>
    <row r="42" spans="1:18" s="30" customFormat="1" ht="19.5" customHeight="1">
      <c r="A42" s="127" t="s">
        <v>198</v>
      </c>
      <c r="B42" s="341" t="s">
        <v>210</v>
      </c>
      <c r="C42" s="126">
        <v>2</v>
      </c>
      <c r="D42" s="37"/>
      <c r="E42" s="37"/>
      <c r="F42" s="65"/>
      <c r="G42" s="339">
        <v>5.5</v>
      </c>
      <c r="H42" s="305">
        <f t="shared" si="4"/>
        <v>165</v>
      </c>
      <c r="I42" s="57">
        <v>12</v>
      </c>
      <c r="J42" s="36" t="s">
        <v>142</v>
      </c>
      <c r="K42" s="43"/>
      <c r="L42" s="43" t="s">
        <v>148</v>
      </c>
      <c r="M42" s="57">
        <f t="shared" si="5"/>
        <v>153</v>
      </c>
      <c r="N42" s="58"/>
      <c r="O42" s="58"/>
      <c r="P42" s="60"/>
      <c r="Q42" s="458" t="s">
        <v>204</v>
      </c>
      <c r="R42" s="30" t="s">
        <v>259</v>
      </c>
    </row>
    <row r="43" spans="1:18" s="30" customFormat="1" ht="19.5" customHeight="1">
      <c r="A43" s="127" t="s">
        <v>217</v>
      </c>
      <c r="B43" s="310" t="s">
        <v>174</v>
      </c>
      <c r="C43" s="126">
        <v>2</v>
      </c>
      <c r="D43" s="37"/>
      <c r="E43" s="37"/>
      <c r="F43" s="65"/>
      <c r="G43" s="339">
        <v>5.5</v>
      </c>
      <c r="H43" s="305">
        <f t="shared" si="4"/>
        <v>165</v>
      </c>
      <c r="I43" s="57">
        <v>12</v>
      </c>
      <c r="J43" s="36" t="s">
        <v>142</v>
      </c>
      <c r="K43" s="43"/>
      <c r="L43" s="43" t="s">
        <v>148</v>
      </c>
      <c r="M43" s="57">
        <f t="shared" si="5"/>
        <v>153</v>
      </c>
      <c r="N43" s="58"/>
      <c r="O43" s="58"/>
      <c r="P43" s="60"/>
      <c r="Q43" s="458" t="s">
        <v>204</v>
      </c>
      <c r="R43" s="30" t="s">
        <v>259</v>
      </c>
    </row>
    <row r="44" spans="1:18" s="30" customFormat="1" ht="19.5" customHeight="1">
      <c r="A44" s="127" t="s">
        <v>218</v>
      </c>
      <c r="B44" s="403" t="s">
        <v>215</v>
      </c>
      <c r="C44" s="126">
        <v>2</v>
      </c>
      <c r="D44" s="37"/>
      <c r="E44" s="37"/>
      <c r="F44" s="65"/>
      <c r="G44" s="339">
        <v>5.5</v>
      </c>
      <c r="H44" s="305">
        <f t="shared" si="4"/>
        <v>165</v>
      </c>
      <c r="I44" s="57">
        <v>12</v>
      </c>
      <c r="J44" s="36" t="s">
        <v>142</v>
      </c>
      <c r="K44" s="43"/>
      <c r="L44" s="43" t="s">
        <v>148</v>
      </c>
      <c r="M44" s="57">
        <f t="shared" si="5"/>
        <v>153</v>
      </c>
      <c r="N44" s="117"/>
      <c r="O44" s="117"/>
      <c r="P44" s="344"/>
      <c r="Q44" s="458" t="s">
        <v>204</v>
      </c>
      <c r="R44" s="30" t="s">
        <v>259</v>
      </c>
    </row>
    <row r="45" spans="1:18" s="32" customFormat="1" ht="19.5" customHeight="1">
      <c r="A45" s="127" t="s">
        <v>219</v>
      </c>
      <c r="B45" s="310" t="s">
        <v>214</v>
      </c>
      <c r="C45" s="138">
        <v>2</v>
      </c>
      <c r="D45" s="131"/>
      <c r="E45" s="131"/>
      <c r="F45" s="362"/>
      <c r="G45" s="339">
        <v>5.5</v>
      </c>
      <c r="H45" s="416">
        <f t="shared" si="4"/>
        <v>165</v>
      </c>
      <c r="I45" s="57">
        <v>12</v>
      </c>
      <c r="J45" s="36" t="s">
        <v>142</v>
      </c>
      <c r="K45" s="43"/>
      <c r="L45" s="43" t="s">
        <v>148</v>
      </c>
      <c r="M45" s="57">
        <f t="shared" si="5"/>
        <v>153</v>
      </c>
      <c r="N45" s="58"/>
      <c r="O45" s="58"/>
      <c r="P45" s="60"/>
      <c r="Q45" s="458" t="s">
        <v>204</v>
      </c>
      <c r="R45" s="30" t="s">
        <v>259</v>
      </c>
    </row>
    <row r="46" spans="1:18" s="32" customFormat="1" ht="19.5" customHeight="1">
      <c r="A46" s="142"/>
      <c r="B46" s="415" t="s">
        <v>209</v>
      </c>
      <c r="C46" s="138">
        <v>2</v>
      </c>
      <c r="D46" s="131"/>
      <c r="E46" s="131"/>
      <c r="F46" s="362"/>
      <c r="G46" s="339">
        <v>5.5</v>
      </c>
      <c r="H46" s="313">
        <f t="shared" si="4"/>
        <v>165</v>
      </c>
      <c r="I46" s="211">
        <v>12</v>
      </c>
      <c r="J46" s="354" t="s">
        <v>142</v>
      </c>
      <c r="K46" s="355"/>
      <c r="L46" s="355" t="s">
        <v>148</v>
      </c>
      <c r="M46" s="211">
        <f t="shared" si="5"/>
        <v>153</v>
      </c>
      <c r="N46" s="389"/>
      <c r="O46" s="389"/>
      <c r="P46" s="356"/>
      <c r="Q46" s="462" t="s">
        <v>204</v>
      </c>
      <c r="R46" s="30" t="s">
        <v>259</v>
      </c>
    </row>
    <row r="48" spans="18:26" ht="16.5">
      <c r="R48" s="481"/>
      <c r="S48" s="481"/>
      <c r="T48" s="481"/>
      <c r="U48" s="784" t="s">
        <v>262</v>
      </c>
      <c r="V48" s="784"/>
      <c r="W48" s="784"/>
      <c r="X48" s="785" t="s">
        <v>263</v>
      </c>
      <c r="Y48" s="785"/>
      <c r="Z48" s="785"/>
    </row>
    <row r="49" spans="18:26" ht="16.5">
      <c r="R49" s="481" t="s">
        <v>264</v>
      </c>
      <c r="S49" s="481" t="s">
        <v>265</v>
      </c>
      <c r="T49" s="481" t="s">
        <v>266</v>
      </c>
      <c r="U49" s="482" t="s">
        <v>267</v>
      </c>
      <c r="V49" s="482" t="s">
        <v>268</v>
      </c>
      <c r="W49" s="482" t="s">
        <v>269</v>
      </c>
      <c r="X49" s="483" t="s">
        <v>267</v>
      </c>
      <c r="Y49" s="483" t="s">
        <v>268</v>
      </c>
      <c r="Z49" s="483" t="s">
        <v>269</v>
      </c>
    </row>
    <row r="50" spans="18:26" ht="15.75">
      <c r="R50" s="484"/>
      <c r="S50" s="484"/>
      <c r="T50" s="484"/>
      <c r="U50" s="484"/>
      <c r="V50" s="484"/>
      <c r="W50" s="484"/>
      <c r="X50" s="484"/>
      <c r="Y50" s="484"/>
      <c r="Z50" s="484"/>
    </row>
    <row r="51" spans="2:26" ht="15.75">
      <c r="B51" s="78" t="s">
        <v>260</v>
      </c>
      <c r="R51" s="484"/>
      <c r="S51" s="484"/>
      <c r="T51" s="484"/>
      <c r="U51" s="484"/>
      <c r="V51" s="484"/>
      <c r="W51" s="484"/>
      <c r="X51" s="484"/>
      <c r="Y51" s="484"/>
      <c r="Z51" s="484"/>
    </row>
    <row r="52" spans="1:26" ht="18">
      <c r="A52" s="140" t="s">
        <v>113</v>
      </c>
      <c r="B52" s="308" t="s">
        <v>23</v>
      </c>
      <c r="C52" s="305"/>
      <c r="D52" s="57">
        <v>1</v>
      </c>
      <c r="E52" s="57"/>
      <c r="F52" s="333"/>
      <c r="G52" s="335">
        <v>3</v>
      </c>
      <c r="H52" s="119">
        <v>90</v>
      </c>
      <c r="I52" s="410">
        <v>4</v>
      </c>
      <c r="J52" s="37" t="s">
        <v>124</v>
      </c>
      <c r="K52" s="410"/>
      <c r="L52" s="410"/>
      <c r="M52" s="411">
        <v>86</v>
      </c>
      <c r="N52" s="471" t="s">
        <v>124</v>
      </c>
      <c r="P52" s="471" t="s">
        <v>124</v>
      </c>
      <c r="R52" s="485" t="s">
        <v>254</v>
      </c>
      <c r="S52" s="484" t="s">
        <v>270</v>
      </c>
      <c r="T52" s="484" t="s">
        <v>275</v>
      </c>
      <c r="U52" s="484"/>
      <c r="V52" s="484"/>
      <c r="W52" s="484">
        <v>4</v>
      </c>
      <c r="X52" s="484"/>
      <c r="Y52" s="484"/>
      <c r="Z52" s="484"/>
    </row>
    <row r="53" spans="1:26" ht="18">
      <c r="A53" s="140" t="s">
        <v>175</v>
      </c>
      <c r="B53" s="310" t="s">
        <v>99</v>
      </c>
      <c r="C53" s="126">
        <v>1</v>
      </c>
      <c r="D53" s="37"/>
      <c r="E53" s="37"/>
      <c r="F53" s="320"/>
      <c r="G53" s="336">
        <v>3</v>
      </c>
      <c r="H53" s="416">
        <v>90</v>
      </c>
      <c r="I53" s="131">
        <v>4</v>
      </c>
      <c r="J53" s="107" t="s">
        <v>124</v>
      </c>
      <c r="K53" s="131"/>
      <c r="L53" s="131"/>
      <c r="M53" s="412">
        <v>86</v>
      </c>
      <c r="N53" s="472" t="s">
        <v>124</v>
      </c>
      <c r="P53" s="472" t="s">
        <v>124</v>
      </c>
      <c r="R53" s="485" t="s">
        <v>254</v>
      </c>
      <c r="S53" s="484" t="s">
        <v>271</v>
      </c>
      <c r="T53" s="484" t="s">
        <v>276</v>
      </c>
      <c r="U53" s="484">
        <v>4</v>
      </c>
      <c r="V53" s="484"/>
      <c r="W53" s="484"/>
      <c r="X53" s="484"/>
      <c r="Y53" s="484"/>
      <c r="Z53" s="484"/>
    </row>
    <row r="54" spans="1:26" ht="18">
      <c r="A54" s="127" t="s">
        <v>76</v>
      </c>
      <c r="B54" s="341" t="s">
        <v>48</v>
      </c>
      <c r="C54" s="126"/>
      <c r="D54" s="37">
        <v>1</v>
      </c>
      <c r="E54" s="37"/>
      <c r="F54" s="321"/>
      <c r="G54" s="339">
        <v>3</v>
      </c>
      <c r="H54" s="125">
        <v>90</v>
      </c>
      <c r="I54" s="113">
        <v>12</v>
      </c>
      <c r="J54" s="37" t="s">
        <v>142</v>
      </c>
      <c r="K54" s="410"/>
      <c r="L54" s="410" t="s">
        <v>148</v>
      </c>
      <c r="M54" s="37">
        <v>78</v>
      </c>
      <c r="N54" s="473" t="s">
        <v>125</v>
      </c>
      <c r="P54" s="473" t="s">
        <v>125</v>
      </c>
      <c r="R54" s="485" t="s">
        <v>255</v>
      </c>
      <c r="S54" s="484" t="s">
        <v>272</v>
      </c>
      <c r="T54" s="484" t="s">
        <v>275</v>
      </c>
      <c r="U54" s="484">
        <v>8</v>
      </c>
      <c r="V54" s="484"/>
      <c r="W54" s="484"/>
      <c r="X54" s="484"/>
      <c r="Y54" s="484"/>
      <c r="Z54" s="484">
        <v>4</v>
      </c>
    </row>
    <row r="55" spans="1:26" ht="18">
      <c r="A55" s="127" t="s">
        <v>83</v>
      </c>
      <c r="B55" s="310" t="s">
        <v>253</v>
      </c>
      <c r="C55" s="126">
        <v>1</v>
      </c>
      <c r="D55" s="37"/>
      <c r="E55" s="37"/>
      <c r="F55" s="320"/>
      <c r="G55" s="339">
        <v>3</v>
      </c>
      <c r="H55" s="125">
        <v>90</v>
      </c>
      <c r="I55" s="113">
        <v>12</v>
      </c>
      <c r="J55" s="37" t="s">
        <v>142</v>
      </c>
      <c r="K55" s="410"/>
      <c r="L55" s="410" t="s">
        <v>148</v>
      </c>
      <c r="M55" s="37">
        <v>78</v>
      </c>
      <c r="N55" s="473" t="s">
        <v>125</v>
      </c>
      <c r="P55" s="473" t="s">
        <v>125</v>
      </c>
      <c r="R55" s="485" t="s">
        <v>255</v>
      </c>
      <c r="S55" s="484" t="s">
        <v>272</v>
      </c>
      <c r="T55" s="484" t="s">
        <v>276</v>
      </c>
      <c r="U55" s="484">
        <v>8</v>
      </c>
      <c r="V55" s="484"/>
      <c r="W55" s="484"/>
      <c r="X55" s="484"/>
      <c r="Y55" s="484"/>
      <c r="Z55" s="484">
        <v>4</v>
      </c>
    </row>
    <row r="56" spans="1:26" ht="18">
      <c r="A56" s="127" t="s">
        <v>84</v>
      </c>
      <c r="B56" s="310" t="s">
        <v>17</v>
      </c>
      <c r="C56" s="126">
        <v>1</v>
      </c>
      <c r="D56" s="37"/>
      <c r="E56" s="37"/>
      <c r="F56" s="65"/>
      <c r="G56" s="336">
        <v>6</v>
      </c>
      <c r="H56" s="125">
        <v>180</v>
      </c>
      <c r="I56" s="57">
        <v>16</v>
      </c>
      <c r="J56" s="455" t="s">
        <v>125</v>
      </c>
      <c r="K56" s="57"/>
      <c r="L56" s="57" t="s">
        <v>148</v>
      </c>
      <c r="M56" s="57">
        <v>164</v>
      </c>
      <c r="N56" s="474" t="s">
        <v>232</v>
      </c>
      <c r="P56" s="474" t="s">
        <v>232</v>
      </c>
      <c r="R56" s="485" t="s">
        <v>255</v>
      </c>
      <c r="S56" s="484" t="s">
        <v>272</v>
      </c>
      <c r="T56" s="484" t="s">
        <v>276</v>
      </c>
      <c r="U56" s="484">
        <v>8</v>
      </c>
      <c r="V56" s="484"/>
      <c r="W56" s="484"/>
      <c r="X56" s="484">
        <v>4</v>
      </c>
      <c r="Y56" s="484"/>
      <c r="Z56" s="484">
        <v>4</v>
      </c>
    </row>
    <row r="57" spans="1:26" ht="18.75" thickBot="1">
      <c r="A57" s="127" t="s">
        <v>121</v>
      </c>
      <c r="B57" s="310" t="s">
        <v>118</v>
      </c>
      <c r="C57" s="126"/>
      <c r="D57" s="37"/>
      <c r="E57" s="37">
        <v>1</v>
      </c>
      <c r="F57" s="65"/>
      <c r="G57" s="336">
        <v>1.5</v>
      </c>
      <c r="H57" s="416">
        <v>45</v>
      </c>
      <c r="I57" s="57">
        <v>4</v>
      </c>
      <c r="J57" s="57"/>
      <c r="K57" s="57"/>
      <c r="L57" s="57" t="s">
        <v>124</v>
      </c>
      <c r="M57" s="57">
        <v>41</v>
      </c>
      <c r="N57" s="475" t="s">
        <v>124</v>
      </c>
      <c r="P57" s="475" t="s">
        <v>124</v>
      </c>
      <c r="R57" s="485" t="s">
        <v>255</v>
      </c>
      <c r="S57" s="484" t="s">
        <v>272</v>
      </c>
      <c r="T57" s="484" t="s">
        <v>277</v>
      </c>
      <c r="U57" s="484"/>
      <c r="V57" s="484"/>
      <c r="W57" s="484">
        <v>4</v>
      </c>
      <c r="X57" s="484"/>
      <c r="Y57" s="484"/>
      <c r="Z57" s="484"/>
    </row>
    <row r="58" spans="2:26" ht="18.75" customHeight="1">
      <c r="B58" s="478" t="s">
        <v>190</v>
      </c>
      <c r="C58" s="126"/>
      <c r="D58" s="37">
        <v>1</v>
      </c>
      <c r="E58" s="37"/>
      <c r="F58" s="81"/>
      <c r="G58" s="347">
        <v>4.5</v>
      </c>
      <c r="H58" s="201">
        <v>135</v>
      </c>
      <c r="I58" s="383">
        <v>4</v>
      </c>
      <c r="J58" s="383"/>
      <c r="K58" s="383"/>
      <c r="L58" s="384" t="s">
        <v>124</v>
      </c>
      <c r="M58" s="385">
        <v>131</v>
      </c>
      <c r="N58" s="476" t="s">
        <v>124</v>
      </c>
      <c r="P58" s="476" t="s">
        <v>124</v>
      </c>
      <c r="R58" s="486" t="s">
        <v>258</v>
      </c>
      <c r="S58" s="484"/>
      <c r="T58" s="484"/>
      <c r="U58" s="484"/>
      <c r="V58" s="484"/>
      <c r="W58" s="484"/>
      <c r="X58" s="484"/>
      <c r="Y58" s="484"/>
      <c r="Z58" s="484"/>
    </row>
    <row r="59" spans="1:26" ht="18.75">
      <c r="A59" s="140" t="s">
        <v>183</v>
      </c>
      <c r="B59" s="350" t="s">
        <v>47</v>
      </c>
      <c r="C59" s="119"/>
      <c r="D59" s="113">
        <v>1</v>
      </c>
      <c r="E59" s="113"/>
      <c r="F59" s="115"/>
      <c r="G59" s="336">
        <v>4.5</v>
      </c>
      <c r="H59" s="119">
        <v>135</v>
      </c>
      <c r="I59" s="113">
        <v>4</v>
      </c>
      <c r="J59" s="113"/>
      <c r="K59" s="113"/>
      <c r="L59" s="301" t="s">
        <v>124</v>
      </c>
      <c r="M59" s="351">
        <v>131</v>
      </c>
      <c r="N59" s="477" t="s">
        <v>124</v>
      </c>
      <c r="P59" s="477" t="s">
        <v>124</v>
      </c>
      <c r="R59" s="486" t="s">
        <v>258</v>
      </c>
      <c r="S59" s="484" t="s">
        <v>272</v>
      </c>
      <c r="T59" s="484" t="s">
        <v>275</v>
      </c>
      <c r="U59" s="484"/>
      <c r="V59" s="484"/>
      <c r="W59" s="484">
        <v>4</v>
      </c>
      <c r="X59" s="484"/>
      <c r="Y59" s="484"/>
      <c r="Z59" s="484"/>
    </row>
    <row r="60" spans="1:26" ht="19.5" thickBot="1">
      <c r="A60" s="140" t="s">
        <v>184</v>
      </c>
      <c r="B60" s="350" t="s">
        <v>178</v>
      </c>
      <c r="C60" s="119"/>
      <c r="D60" s="113">
        <v>1</v>
      </c>
      <c r="E60" s="113"/>
      <c r="F60" s="115"/>
      <c r="G60" s="336">
        <v>4.5</v>
      </c>
      <c r="H60" s="119">
        <v>135</v>
      </c>
      <c r="I60" s="113">
        <v>4</v>
      </c>
      <c r="J60" s="113"/>
      <c r="K60" s="113"/>
      <c r="L60" s="301" t="s">
        <v>124</v>
      </c>
      <c r="M60" s="351">
        <v>131</v>
      </c>
      <c r="N60" s="477" t="s">
        <v>124</v>
      </c>
      <c r="P60" s="477" t="s">
        <v>124</v>
      </c>
      <c r="R60" s="486" t="s">
        <v>258</v>
      </c>
      <c r="S60" s="484" t="s">
        <v>273</v>
      </c>
      <c r="T60" s="484" t="s">
        <v>275</v>
      </c>
      <c r="U60" s="484"/>
      <c r="V60" s="484"/>
      <c r="W60" s="484">
        <v>4</v>
      </c>
      <c r="X60" s="484"/>
      <c r="Y60" s="484"/>
      <c r="Z60" s="484"/>
    </row>
    <row r="61" spans="2:26" ht="18.75" customHeight="1" thickBot="1">
      <c r="B61" s="478" t="s">
        <v>191</v>
      </c>
      <c r="C61" s="313">
        <v>1</v>
      </c>
      <c r="D61" s="211"/>
      <c r="E61" s="211"/>
      <c r="F61" s="357"/>
      <c r="G61" s="338">
        <v>5.5</v>
      </c>
      <c r="H61" s="119">
        <v>165</v>
      </c>
      <c r="I61" s="113">
        <v>12</v>
      </c>
      <c r="J61" s="343" t="s">
        <v>142</v>
      </c>
      <c r="K61" s="342"/>
      <c r="L61" s="342" t="s">
        <v>148</v>
      </c>
      <c r="M61" s="113">
        <v>153</v>
      </c>
      <c r="N61" s="473" t="s">
        <v>125</v>
      </c>
      <c r="P61" s="473" t="s">
        <v>125</v>
      </c>
      <c r="R61" s="485" t="s">
        <v>259</v>
      </c>
      <c r="S61" s="484"/>
      <c r="T61" s="484" t="s">
        <v>276</v>
      </c>
      <c r="U61" s="484">
        <v>8</v>
      </c>
      <c r="V61" s="484"/>
      <c r="W61" s="484"/>
      <c r="X61" s="484"/>
      <c r="Y61" s="484"/>
      <c r="Z61" s="484">
        <v>4</v>
      </c>
    </row>
    <row r="62" spans="1:26" ht="18">
      <c r="A62" s="312" t="s">
        <v>193</v>
      </c>
      <c r="B62" s="341" t="s">
        <v>24</v>
      </c>
      <c r="C62" s="313">
        <v>1</v>
      </c>
      <c r="D62" s="211"/>
      <c r="E62" s="211"/>
      <c r="F62" s="357"/>
      <c r="G62" s="338">
        <v>5.5</v>
      </c>
      <c r="H62" s="119">
        <v>165</v>
      </c>
      <c r="I62" s="113">
        <v>12</v>
      </c>
      <c r="J62" s="343" t="s">
        <v>142</v>
      </c>
      <c r="K62" s="342"/>
      <c r="L62" s="342" t="s">
        <v>148</v>
      </c>
      <c r="M62" s="113">
        <v>153</v>
      </c>
      <c r="N62" s="473" t="s">
        <v>125</v>
      </c>
      <c r="P62" s="473" t="s">
        <v>125</v>
      </c>
      <c r="R62" s="485" t="s">
        <v>259</v>
      </c>
      <c r="S62" s="484" t="s">
        <v>272</v>
      </c>
      <c r="T62" s="484" t="s">
        <v>276</v>
      </c>
      <c r="U62" s="484">
        <v>8</v>
      </c>
      <c r="V62" s="484"/>
      <c r="W62" s="484"/>
      <c r="X62" s="484"/>
      <c r="Y62" s="484"/>
      <c r="Z62" s="484">
        <v>4</v>
      </c>
    </row>
    <row r="63" spans="1:26" ht="18">
      <c r="A63" s="127" t="s">
        <v>194</v>
      </c>
      <c r="B63" s="310" t="s">
        <v>18</v>
      </c>
      <c r="C63" s="126">
        <v>1</v>
      </c>
      <c r="D63" s="37"/>
      <c r="E63" s="37"/>
      <c r="F63" s="321"/>
      <c r="G63" s="339">
        <v>5.5</v>
      </c>
      <c r="H63" s="125">
        <v>165</v>
      </c>
      <c r="I63" s="113">
        <v>12</v>
      </c>
      <c r="J63" s="36" t="s">
        <v>142</v>
      </c>
      <c r="K63" s="43"/>
      <c r="L63" s="43" t="s">
        <v>148</v>
      </c>
      <c r="M63" s="37">
        <v>153</v>
      </c>
      <c r="N63" s="473" t="s">
        <v>125</v>
      </c>
      <c r="P63" s="473" t="s">
        <v>125</v>
      </c>
      <c r="R63" s="485" t="s">
        <v>259</v>
      </c>
      <c r="S63" s="484" t="s">
        <v>272</v>
      </c>
      <c r="T63" s="484" t="s">
        <v>276</v>
      </c>
      <c r="U63" s="484">
        <v>8</v>
      </c>
      <c r="V63" s="484"/>
      <c r="W63" s="484"/>
      <c r="X63" s="484"/>
      <c r="Y63" s="484"/>
      <c r="Z63" s="484">
        <v>4</v>
      </c>
    </row>
    <row r="64" spans="1:26" ht="18">
      <c r="A64" s="127" t="s">
        <v>195</v>
      </c>
      <c r="B64" s="341" t="s">
        <v>220</v>
      </c>
      <c r="C64" s="126">
        <v>1</v>
      </c>
      <c r="D64" s="37"/>
      <c r="E64" s="37"/>
      <c r="F64" s="65"/>
      <c r="G64" s="339">
        <v>5.5</v>
      </c>
      <c r="H64" s="305">
        <v>165</v>
      </c>
      <c r="I64" s="57">
        <v>12</v>
      </c>
      <c r="J64" s="36" t="s">
        <v>142</v>
      </c>
      <c r="K64" s="43"/>
      <c r="L64" s="43" t="s">
        <v>148</v>
      </c>
      <c r="M64" s="57">
        <v>153</v>
      </c>
      <c r="N64" s="473" t="s">
        <v>125</v>
      </c>
      <c r="P64" s="473" t="s">
        <v>125</v>
      </c>
      <c r="R64" s="485" t="s">
        <v>259</v>
      </c>
      <c r="S64" s="484" t="s">
        <v>272</v>
      </c>
      <c r="T64" s="484" t="s">
        <v>276</v>
      </c>
      <c r="U64" s="484">
        <v>8</v>
      </c>
      <c r="V64" s="484"/>
      <c r="W64" s="484"/>
      <c r="X64" s="484"/>
      <c r="Y64" s="484"/>
      <c r="Z64" s="484">
        <v>4</v>
      </c>
    </row>
    <row r="65" spans="18:26" ht="15.75"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8:26" ht="15.75"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8:26" ht="15.75">
      <c r="R67" s="484"/>
      <c r="S67" s="484"/>
      <c r="T67" s="484"/>
      <c r="U67" s="484"/>
      <c r="V67" s="484"/>
      <c r="W67" s="484"/>
      <c r="X67" s="484"/>
      <c r="Y67" s="484"/>
      <c r="Z67" s="484"/>
    </row>
    <row r="68" spans="18:26" ht="15.75">
      <c r="R68" s="484"/>
      <c r="S68" s="484"/>
      <c r="T68" s="484"/>
      <c r="U68" s="484"/>
      <c r="V68" s="484"/>
      <c r="W68" s="484"/>
      <c r="X68" s="484"/>
      <c r="Y68" s="484"/>
      <c r="Z68" s="484"/>
    </row>
    <row r="69" spans="2:26" ht="15.75">
      <c r="B69" s="78" t="s">
        <v>261</v>
      </c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s="30" customFormat="1" ht="35.25" customHeight="1">
      <c r="A70" s="140" t="s">
        <v>176</v>
      </c>
      <c r="B70" s="407" t="s">
        <v>207</v>
      </c>
      <c r="C70" s="408"/>
      <c r="D70" s="409">
        <v>2</v>
      </c>
      <c r="E70" s="409"/>
      <c r="F70" s="321"/>
      <c r="G70" s="335">
        <v>3</v>
      </c>
      <c r="H70" s="119">
        <v>90</v>
      </c>
      <c r="I70" s="410">
        <v>4</v>
      </c>
      <c r="J70" s="37" t="s">
        <v>124</v>
      </c>
      <c r="K70" s="410"/>
      <c r="L70" s="410"/>
      <c r="M70" s="411">
        <v>86</v>
      </c>
      <c r="N70" s="47"/>
      <c r="O70" s="47"/>
      <c r="P70" s="124"/>
      <c r="Q70" s="81" t="s">
        <v>124</v>
      </c>
      <c r="R70" s="485" t="s">
        <v>254</v>
      </c>
      <c r="S70" s="485" t="s">
        <v>272</v>
      </c>
      <c r="T70" s="485" t="s">
        <v>275</v>
      </c>
      <c r="U70" s="485">
        <v>4</v>
      </c>
      <c r="V70" s="485"/>
      <c r="W70" s="485"/>
      <c r="X70" s="485"/>
      <c r="Y70" s="485"/>
      <c r="Z70" s="485"/>
    </row>
    <row r="71" spans="1:26" s="30" customFormat="1" ht="19.5" customHeight="1">
      <c r="A71" s="140" t="s">
        <v>177</v>
      </c>
      <c r="B71" s="307" t="s">
        <v>80</v>
      </c>
      <c r="C71" s="408"/>
      <c r="D71" s="409">
        <v>2</v>
      </c>
      <c r="E71" s="409"/>
      <c r="F71" s="321"/>
      <c r="G71" s="335">
        <v>3</v>
      </c>
      <c r="H71" s="119">
        <v>90</v>
      </c>
      <c r="I71" s="410">
        <v>4</v>
      </c>
      <c r="J71" s="37" t="s">
        <v>124</v>
      </c>
      <c r="K71" s="410"/>
      <c r="L71" s="410"/>
      <c r="M71" s="411">
        <v>86</v>
      </c>
      <c r="N71" s="47"/>
      <c r="O71" s="47"/>
      <c r="P71" s="135"/>
      <c r="Q71" s="81" t="s">
        <v>124</v>
      </c>
      <c r="R71" s="485" t="s">
        <v>254</v>
      </c>
      <c r="S71" s="485" t="s">
        <v>272</v>
      </c>
      <c r="T71" s="485" t="s">
        <v>275</v>
      </c>
      <c r="U71" s="485">
        <v>4</v>
      </c>
      <c r="V71" s="485"/>
      <c r="W71" s="485"/>
      <c r="X71" s="485"/>
      <c r="Y71" s="485"/>
      <c r="Z71" s="485"/>
    </row>
    <row r="72" spans="1:31" s="30" customFormat="1" ht="19.5" customHeight="1">
      <c r="A72" s="139" t="s">
        <v>180</v>
      </c>
      <c r="B72" s="407" t="s">
        <v>247</v>
      </c>
      <c r="C72" s="126">
        <v>2</v>
      </c>
      <c r="D72" s="37"/>
      <c r="E72" s="37"/>
      <c r="F72" s="81"/>
      <c r="G72" s="339">
        <v>3</v>
      </c>
      <c r="H72" s="125">
        <v>90</v>
      </c>
      <c r="I72" s="113">
        <v>12</v>
      </c>
      <c r="J72" s="113" t="s">
        <v>142</v>
      </c>
      <c r="K72" s="417"/>
      <c r="L72" s="417" t="s">
        <v>148</v>
      </c>
      <c r="M72" s="113">
        <v>78</v>
      </c>
      <c r="N72" s="418"/>
      <c r="O72" s="418">
        <v>0.2727272727272727</v>
      </c>
      <c r="P72" s="353"/>
      <c r="Q72" s="465" t="s">
        <v>125</v>
      </c>
      <c r="R72" s="485" t="s">
        <v>255</v>
      </c>
      <c r="S72" s="486" t="s">
        <v>272</v>
      </c>
      <c r="T72" s="486" t="s">
        <v>276</v>
      </c>
      <c r="U72" s="486">
        <v>8</v>
      </c>
      <c r="V72" s="486"/>
      <c r="W72" s="486"/>
      <c r="X72" s="487"/>
      <c r="Y72" s="487"/>
      <c r="Z72" s="487">
        <v>4</v>
      </c>
      <c r="AA72" s="34"/>
      <c r="AB72" s="34"/>
      <c r="AC72" s="34"/>
      <c r="AD72" s="29"/>
      <c r="AE72" s="29"/>
    </row>
    <row r="73" spans="1:26" s="30" customFormat="1" ht="19.5" customHeight="1">
      <c r="A73" s="140" t="s">
        <v>181</v>
      </c>
      <c r="B73" s="400" t="s">
        <v>19</v>
      </c>
      <c r="C73" s="305">
        <v>2</v>
      </c>
      <c r="D73" s="57"/>
      <c r="E73" s="57"/>
      <c r="F73" s="333"/>
      <c r="G73" s="401">
        <v>6</v>
      </c>
      <c r="H73" s="73">
        <v>180</v>
      </c>
      <c r="I73" s="57">
        <v>16</v>
      </c>
      <c r="J73" s="455" t="s">
        <v>125</v>
      </c>
      <c r="K73" s="57"/>
      <c r="L73" s="57" t="s">
        <v>148</v>
      </c>
      <c r="M73" s="411">
        <v>164</v>
      </c>
      <c r="N73" s="58">
        <v>0.3333333333333333</v>
      </c>
      <c r="O73" s="58"/>
      <c r="P73" s="124"/>
      <c r="Q73" s="470" t="s">
        <v>232</v>
      </c>
      <c r="R73" s="485" t="s">
        <v>255</v>
      </c>
      <c r="S73" s="485" t="s">
        <v>272</v>
      </c>
      <c r="T73" s="485" t="s">
        <v>276</v>
      </c>
      <c r="U73" s="485">
        <v>8</v>
      </c>
      <c r="V73" s="485"/>
      <c r="W73" s="485"/>
      <c r="X73" s="485"/>
      <c r="Y73" s="485"/>
      <c r="Z73" s="485">
        <v>4</v>
      </c>
    </row>
    <row r="74" spans="2:31" s="30" customFormat="1" ht="19.5" customHeight="1">
      <c r="B74" s="479" t="s">
        <v>188</v>
      </c>
      <c r="C74" s="126"/>
      <c r="D74" s="37">
        <v>2</v>
      </c>
      <c r="E74" s="37"/>
      <c r="F74" s="81"/>
      <c r="G74" s="336">
        <v>4.5</v>
      </c>
      <c r="H74" s="73">
        <v>135</v>
      </c>
      <c r="I74" s="37">
        <v>4</v>
      </c>
      <c r="J74" s="37"/>
      <c r="K74" s="37"/>
      <c r="L74" s="302" t="s">
        <v>124</v>
      </c>
      <c r="M74" s="386">
        <v>131</v>
      </c>
      <c r="N74" s="126"/>
      <c r="O74" s="65"/>
      <c r="P74" s="73"/>
      <c r="Q74" s="65" t="s">
        <v>124</v>
      </c>
      <c r="R74" s="486" t="s">
        <v>258</v>
      </c>
      <c r="S74" s="486"/>
      <c r="T74" s="486" t="s">
        <v>275</v>
      </c>
      <c r="U74" s="486">
        <v>4</v>
      </c>
      <c r="V74" s="486"/>
      <c r="W74" s="486"/>
      <c r="X74" s="487"/>
      <c r="Y74" s="487"/>
      <c r="Z74" s="487"/>
      <c r="AA74" s="34"/>
      <c r="AB74" s="34"/>
      <c r="AC74" s="34"/>
      <c r="AD74" s="29"/>
      <c r="AE74" s="29"/>
    </row>
    <row r="75" spans="1:26" ht="18.75">
      <c r="A75" s="140" t="s">
        <v>180</v>
      </c>
      <c r="B75" s="304" t="s">
        <v>208</v>
      </c>
      <c r="C75" s="126"/>
      <c r="D75" s="37">
        <v>2</v>
      </c>
      <c r="E75" s="37"/>
      <c r="F75" s="81"/>
      <c r="G75" s="336">
        <v>4.5</v>
      </c>
      <c r="H75" s="126">
        <v>135</v>
      </c>
      <c r="I75" s="37">
        <v>4</v>
      </c>
      <c r="J75" s="37"/>
      <c r="K75" s="37"/>
      <c r="L75" s="302" t="s">
        <v>124</v>
      </c>
      <c r="M75" s="203">
        <v>131</v>
      </c>
      <c r="N75" s="37"/>
      <c r="O75" s="37"/>
      <c r="P75" s="73"/>
      <c r="Q75" s="65" t="s">
        <v>124</v>
      </c>
      <c r="R75" s="486" t="s">
        <v>258</v>
      </c>
      <c r="S75" s="484" t="s">
        <v>274</v>
      </c>
      <c r="T75" s="484" t="s">
        <v>275</v>
      </c>
      <c r="U75" s="484"/>
      <c r="V75" s="484"/>
      <c r="W75" s="484">
        <v>4</v>
      </c>
      <c r="X75" s="484"/>
      <c r="Y75" s="484"/>
      <c r="Z75" s="484"/>
    </row>
    <row r="76" spans="1:26" ht="18.75">
      <c r="A76" s="140" t="s">
        <v>181</v>
      </c>
      <c r="B76" s="304" t="s">
        <v>23</v>
      </c>
      <c r="C76" s="126"/>
      <c r="D76" s="37">
        <v>2</v>
      </c>
      <c r="E76" s="37"/>
      <c r="F76" s="81"/>
      <c r="G76" s="336">
        <v>4.5</v>
      </c>
      <c r="H76" s="126">
        <v>135</v>
      </c>
      <c r="I76" s="37">
        <v>4</v>
      </c>
      <c r="J76" s="37"/>
      <c r="K76" s="37"/>
      <c r="L76" s="302" t="s">
        <v>124</v>
      </c>
      <c r="M76" s="203">
        <v>131</v>
      </c>
      <c r="N76" s="37"/>
      <c r="O76" s="37"/>
      <c r="P76" s="73"/>
      <c r="Q76" s="65" t="s">
        <v>124</v>
      </c>
      <c r="R76" s="486" t="s">
        <v>258</v>
      </c>
      <c r="S76" s="484" t="s">
        <v>270</v>
      </c>
      <c r="T76" s="484" t="s">
        <v>275</v>
      </c>
      <c r="U76" s="484"/>
      <c r="V76" s="484"/>
      <c r="W76" s="484">
        <v>4</v>
      </c>
      <c r="X76" s="484"/>
      <c r="Y76" s="484"/>
      <c r="Z76" s="484"/>
    </row>
    <row r="77" spans="1:31" s="30" customFormat="1" ht="19.5" customHeight="1">
      <c r="A77" s="140" t="s">
        <v>182</v>
      </c>
      <c r="B77" s="304" t="s">
        <v>22</v>
      </c>
      <c r="C77" s="126"/>
      <c r="D77" s="37">
        <v>2</v>
      </c>
      <c r="E77" s="37"/>
      <c r="F77" s="81"/>
      <c r="G77" s="336">
        <v>4.5</v>
      </c>
      <c r="H77" s="126">
        <v>135</v>
      </c>
      <c r="I77" s="37">
        <v>4</v>
      </c>
      <c r="J77" s="37"/>
      <c r="K77" s="37"/>
      <c r="L77" s="302" t="s">
        <v>124</v>
      </c>
      <c r="M77" s="203">
        <v>131</v>
      </c>
      <c r="N77" s="37"/>
      <c r="O77" s="37"/>
      <c r="P77" s="73"/>
      <c r="Q77" s="65" t="s">
        <v>124</v>
      </c>
      <c r="R77" s="486" t="s">
        <v>258</v>
      </c>
      <c r="S77" s="486" t="s">
        <v>292</v>
      </c>
      <c r="T77" s="486" t="s">
        <v>275</v>
      </c>
      <c r="U77" s="486"/>
      <c r="V77" s="486"/>
      <c r="W77" s="486">
        <v>4</v>
      </c>
      <c r="X77" s="487"/>
      <c r="Y77" s="487"/>
      <c r="Z77" s="487"/>
      <c r="AA77" s="34"/>
      <c r="AB77" s="34"/>
      <c r="AC77" s="34"/>
      <c r="AD77" s="29"/>
      <c r="AE77" s="29"/>
    </row>
    <row r="78" spans="2:26" s="32" customFormat="1" ht="19.5" customHeight="1">
      <c r="B78" s="479" t="s">
        <v>187</v>
      </c>
      <c r="C78" s="126">
        <v>2</v>
      </c>
      <c r="D78" s="37"/>
      <c r="E78" s="37"/>
      <c r="F78" s="320"/>
      <c r="G78" s="339">
        <v>5.5</v>
      </c>
      <c r="H78" s="125">
        <v>165</v>
      </c>
      <c r="I78" s="113">
        <v>12</v>
      </c>
      <c r="J78" s="36" t="s">
        <v>142</v>
      </c>
      <c r="K78" s="43"/>
      <c r="L78" s="43" t="s">
        <v>148</v>
      </c>
      <c r="M78" s="37">
        <v>153</v>
      </c>
      <c r="N78" s="63"/>
      <c r="O78" s="63">
        <v>0.5</v>
      </c>
      <c r="P78" s="353"/>
      <c r="Q78" s="458" t="s">
        <v>204</v>
      </c>
      <c r="R78" s="485" t="s">
        <v>259</v>
      </c>
      <c r="S78" s="488"/>
      <c r="T78" s="488" t="s">
        <v>276</v>
      </c>
      <c r="U78" s="488">
        <v>8</v>
      </c>
      <c r="V78" s="488"/>
      <c r="W78" s="488"/>
      <c r="X78" s="488"/>
      <c r="Y78" s="488"/>
      <c r="Z78" s="488">
        <v>4</v>
      </c>
    </row>
    <row r="79" spans="2:26" s="32" customFormat="1" ht="20.25" customHeight="1" thickBot="1">
      <c r="B79" s="480" t="s">
        <v>221</v>
      </c>
      <c r="C79" s="119">
        <v>2</v>
      </c>
      <c r="D79" s="113"/>
      <c r="E79" s="113"/>
      <c r="F79" s="388"/>
      <c r="G79" s="363">
        <v>5.5</v>
      </c>
      <c r="H79" s="313">
        <v>165</v>
      </c>
      <c r="I79" s="211">
        <v>12</v>
      </c>
      <c r="J79" s="354" t="s">
        <v>142</v>
      </c>
      <c r="K79" s="355"/>
      <c r="L79" s="355" t="s">
        <v>148</v>
      </c>
      <c r="M79" s="211">
        <v>153</v>
      </c>
      <c r="N79" s="389"/>
      <c r="O79" s="389"/>
      <c r="P79" s="356"/>
      <c r="Q79" s="462" t="s">
        <v>204</v>
      </c>
      <c r="R79" s="485" t="s">
        <v>259</v>
      </c>
      <c r="S79" s="488"/>
      <c r="T79" s="488" t="s">
        <v>276</v>
      </c>
      <c r="U79" s="488">
        <v>8</v>
      </c>
      <c r="V79" s="488"/>
      <c r="W79" s="488"/>
      <c r="X79" s="488"/>
      <c r="Y79" s="488"/>
      <c r="Z79" s="488">
        <v>4</v>
      </c>
    </row>
    <row r="80" spans="1:26" s="30" customFormat="1" ht="19.5" customHeight="1">
      <c r="A80" s="127" t="s">
        <v>196</v>
      </c>
      <c r="B80" s="403" t="s">
        <v>216</v>
      </c>
      <c r="C80" s="126">
        <v>2</v>
      </c>
      <c r="D80" s="37"/>
      <c r="E80" s="37"/>
      <c r="F80" s="321"/>
      <c r="G80" s="339">
        <v>5.5</v>
      </c>
      <c r="H80" s="125">
        <v>165</v>
      </c>
      <c r="I80" s="113">
        <v>12</v>
      </c>
      <c r="J80" s="36" t="s">
        <v>142</v>
      </c>
      <c r="K80" s="43"/>
      <c r="L80" s="43" t="s">
        <v>148</v>
      </c>
      <c r="M80" s="37">
        <v>153</v>
      </c>
      <c r="N80" s="63"/>
      <c r="O80" s="63">
        <v>0.5</v>
      </c>
      <c r="P80" s="353"/>
      <c r="Q80" s="458" t="s">
        <v>204</v>
      </c>
      <c r="R80" s="485" t="s">
        <v>259</v>
      </c>
      <c r="S80" s="485" t="s">
        <v>272</v>
      </c>
      <c r="T80" s="485" t="s">
        <v>276</v>
      </c>
      <c r="U80" s="488">
        <v>8</v>
      </c>
      <c r="V80" s="488"/>
      <c r="W80" s="488"/>
      <c r="X80" s="488"/>
      <c r="Y80" s="488"/>
      <c r="Z80" s="488">
        <v>4</v>
      </c>
    </row>
    <row r="81" spans="1:26" s="30" customFormat="1" ht="19.5" customHeight="1">
      <c r="A81" s="127" t="s">
        <v>197</v>
      </c>
      <c r="B81" s="310" t="s">
        <v>63</v>
      </c>
      <c r="C81" s="126">
        <v>2</v>
      </c>
      <c r="D81" s="37"/>
      <c r="E81" s="37"/>
      <c r="F81" s="65"/>
      <c r="G81" s="339">
        <v>5.5</v>
      </c>
      <c r="H81" s="305">
        <v>165</v>
      </c>
      <c r="I81" s="57">
        <v>12</v>
      </c>
      <c r="J81" s="36" t="s">
        <v>142</v>
      </c>
      <c r="K81" s="43"/>
      <c r="L81" s="43" t="s">
        <v>148</v>
      </c>
      <c r="M81" s="57">
        <v>153</v>
      </c>
      <c r="N81" s="58"/>
      <c r="O81" s="58"/>
      <c r="P81" s="60"/>
      <c r="Q81" s="458" t="s">
        <v>204</v>
      </c>
      <c r="R81" s="485" t="s">
        <v>259</v>
      </c>
      <c r="S81" s="485" t="s">
        <v>272</v>
      </c>
      <c r="T81" s="485" t="s">
        <v>276</v>
      </c>
      <c r="U81" s="488">
        <v>8</v>
      </c>
      <c r="V81" s="488"/>
      <c r="W81" s="488"/>
      <c r="X81" s="488"/>
      <c r="Y81" s="488"/>
      <c r="Z81" s="488">
        <v>4</v>
      </c>
    </row>
    <row r="82" spans="1:26" s="30" customFormat="1" ht="19.5" customHeight="1">
      <c r="A82" s="127" t="s">
        <v>198</v>
      </c>
      <c r="B82" s="341" t="s">
        <v>210</v>
      </c>
      <c r="C82" s="126">
        <v>2</v>
      </c>
      <c r="D82" s="37"/>
      <c r="E82" s="37"/>
      <c r="F82" s="65"/>
      <c r="G82" s="339">
        <v>5.5</v>
      </c>
      <c r="H82" s="305">
        <v>165</v>
      </c>
      <c r="I82" s="57">
        <v>12</v>
      </c>
      <c r="J82" s="36" t="s">
        <v>142</v>
      </c>
      <c r="K82" s="43"/>
      <c r="L82" s="43" t="s">
        <v>148</v>
      </c>
      <c r="M82" s="57">
        <v>153</v>
      </c>
      <c r="N82" s="58"/>
      <c r="O82" s="58"/>
      <c r="P82" s="60"/>
      <c r="Q82" s="458" t="s">
        <v>204</v>
      </c>
      <c r="R82" s="485" t="s">
        <v>259</v>
      </c>
      <c r="S82" s="485" t="s">
        <v>293</v>
      </c>
      <c r="T82" s="485" t="s">
        <v>276</v>
      </c>
      <c r="U82" s="488">
        <v>8</v>
      </c>
      <c r="V82" s="488"/>
      <c r="W82" s="488"/>
      <c r="X82" s="488"/>
      <c r="Y82" s="488"/>
      <c r="Z82" s="488">
        <v>4</v>
      </c>
    </row>
    <row r="83" spans="1:26" s="30" customFormat="1" ht="19.5" customHeight="1">
      <c r="A83" s="127" t="s">
        <v>217</v>
      </c>
      <c r="B83" s="310" t="s">
        <v>174</v>
      </c>
      <c r="C83" s="126">
        <v>2</v>
      </c>
      <c r="D83" s="37"/>
      <c r="E83" s="37"/>
      <c r="F83" s="65"/>
      <c r="G83" s="339">
        <v>5.5</v>
      </c>
      <c r="H83" s="305">
        <v>165</v>
      </c>
      <c r="I83" s="57">
        <v>12</v>
      </c>
      <c r="J83" s="36" t="s">
        <v>142</v>
      </c>
      <c r="K83" s="43"/>
      <c r="L83" s="43" t="s">
        <v>148</v>
      </c>
      <c r="M83" s="57">
        <v>153</v>
      </c>
      <c r="N83" s="58"/>
      <c r="O83" s="58"/>
      <c r="P83" s="60"/>
      <c r="Q83" s="458" t="s">
        <v>204</v>
      </c>
      <c r="R83" s="485" t="s">
        <v>259</v>
      </c>
      <c r="S83" s="485" t="s">
        <v>272</v>
      </c>
      <c r="T83" s="485" t="s">
        <v>276</v>
      </c>
      <c r="U83" s="488">
        <v>8</v>
      </c>
      <c r="V83" s="488"/>
      <c r="W83" s="488"/>
      <c r="X83" s="488"/>
      <c r="Y83" s="488"/>
      <c r="Z83" s="488">
        <v>4</v>
      </c>
    </row>
    <row r="84" spans="1:26" s="30" customFormat="1" ht="19.5" customHeight="1">
      <c r="A84" s="127" t="s">
        <v>218</v>
      </c>
      <c r="B84" s="403" t="s">
        <v>215</v>
      </c>
      <c r="C84" s="126">
        <v>2</v>
      </c>
      <c r="D84" s="37"/>
      <c r="E84" s="37"/>
      <c r="F84" s="65"/>
      <c r="G84" s="339">
        <v>5.5</v>
      </c>
      <c r="H84" s="305">
        <v>165</v>
      </c>
      <c r="I84" s="57">
        <v>12</v>
      </c>
      <c r="J84" s="36" t="s">
        <v>142</v>
      </c>
      <c r="K84" s="43"/>
      <c r="L84" s="43" t="s">
        <v>148</v>
      </c>
      <c r="M84" s="57">
        <v>153</v>
      </c>
      <c r="N84" s="117"/>
      <c r="O84" s="117"/>
      <c r="P84" s="344"/>
      <c r="Q84" s="458" t="s">
        <v>204</v>
      </c>
      <c r="R84" s="485" t="s">
        <v>259</v>
      </c>
      <c r="S84" s="485" t="s">
        <v>293</v>
      </c>
      <c r="T84" s="485" t="s">
        <v>276</v>
      </c>
      <c r="U84" s="488">
        <v>8</v>
      </c>
      <c r="V84" s="488"/>
      <c r="W84" s="488"/>
      <c r="X84" s="488"/>
      <c r="Y84" s="488"/>
      <c r="Z84" s="488">
        <v>4</v>
      </c>
    </row>
    <row r="85" spans="1:26" s="32" customFormat="1" ht="19.5" customHeight="1">
      <c r="A85" s="127" t="s">
        <v>219</v>
      </c>
      <c r="B85" s="310" t="s">
        <v>214</v>
      </c>
      <c r="C85" s="138">
        <v>2</v>
      </c>
      <c r="D85" s="131"/>
      <c r="E85" s="131"/>
      <c r="F85" s="362"/>
      <c r="G85" s="339">
        <v>5.5</v>
      </c>
      <c r="H85" s="416">
        <v>165</v>
      </c>
      <c r="I85" s="57">
        <v>12</v>
      </c>
      <c r="J85" s="36" t="s">
        <v>142</v>
      </c>
      <c r="K85" s="43"/>
      <c r="L85" s="43" t="s">
        <v>148</v>
      </c>
      <c r="M85" s="57">
        <v>153</v>
      </c>
      <c r="N85" s="58"/>
      <c r="O85" s="58"/>
      <c r="P85" s="60"/>
      <c r="Q85" s="458" t="s">
        <v>204</v>
      </c>
      <c r="R85" s="485" t="s">
        <v>259</v>
      </c>
      <c r="S85" s="488" t="s">
        <v>272</v>
      </c>
      <c r="T85" s="488" t="s">
        <v>276</v>
      </c>
      <c r="U85" s="488">
        <v>8</v>
      </c>
      <c r="V85" s="488"/>
      <c r="W85" s="488"/>
      <c r="X85" s="488"/>
      <c r="Y85" s="488"/>
      <c r="Z85" s="488">
        <v>4</v>
      </c>
    </row>
  </sheetData>
  <sheetProtection/>
  <mergeCells count="30">
    <mergeCell ref="A35:B35"/>
    <mergeCell ref="A33:B33"/>
    <mergeCell ref="A34:B34"/>
    <mergeCell ref="A23:B23"/>
    <mergeCell ref="C4:C7"/>
    <mergeCell ref="D4:D7"/>
    <mergeCell ref="E4:E7"/>
    <mergeCell ref="F4:F7"/>
    <mergeCell ref="U48:W48"/>
    <mergeCell ref="X48:Z48"/>
    <mergeCell ref="H2:L2"/>
    <mergeCell ref="M2:M7"/>
    <mergeCell ref="N2:O3"/>
    <mergeCell ref="P2:Q3"/>
    <mergeCell ref="A21:B21"/>
    <mergeCell ref="A22:B22"/>
    <mergeCell ref="N4:O4"/>
    <mergeCell ref="P4:Q4"/>
    <mergeCell ref="H3:H7"/>
    <mergeCell ref="I3:L3"/>
    <mergeCell ref="I4:I7"/>
    <mergeCell ref="J4:J7"/>
    <mergeCell ref="K4:K7"/>
    <mergeCell ref="L4:L7"/>
    <mergeCell ref="A1:Q1"/>
    <mergeCell ref="A2:A7"/>
    <mergeCell ref="B2:B7"/>
    <mergeCell ref="C2:D3"/>
    <mergeCell ref="E2:F3"/>
    <mergeCell ref="G2:G7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86" t="s">
        <v>53</v>
      </c>
      <c r="D4" s="786"/>
      <c r="E4" s="786"/>
      <c r="F4" s="786"/>
      <c r="G4" s="786"/>
      <c r="H4" s="786"/>
      <c r="I4" s="786"/>
      <c r="K4" s="787" t="s">
        <v>54</v>
      </c>
      <c r="L4" s="787"/>
      <c r="M4" s="787"/>
      <c r="N4" s="787"/>
      <c r="O4" s="787"/>
      <c r="P4" s="78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741" t="s">
        <v>129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99" t="s">
        <v>13</v>
      </c>
      <c r="B2" s="788" t="s">
        <v>10</v>
      </c>
      <c r="C2" s="662" t="s">
        <v>85</v>
      </c>
      <c r="D2" s="659"/>
      <c r="E2" s="662" t="s">
        <v>73</v>
      </c>
      <c r="F2" s="662"/>
      <c r="G2" s="790" t="s">
        <v>20</v>
      </c>
      <c r="H2" s="658" t="s">
        <v>2</v>
      </c>
      <c r="I2" s="662"/>
      <c r="J2" s="662"/>
      <c r="K2" s="662"/>
      <c r="L2" s="662"/>
      <c r="M2" s="745" t="s">
        <v>58</v>
      </c>
      <c r="N2" s="662" t="s">
        <v>57</v>
      </c>
      <c r="O2" s="662"/>
      <c r="P2" s="663"/>
      <c r="Q2" s="680" t="s">
        <v>134</v>
      </c>
      <c r="R2" s="681"/>
      <c r="S2" s="681"/>
      <c r="T2" s="682"/>
      <c r="U2" s="31"/>
      <c r="V2" s="31"/>
      <c r="W2" s="31"/>
      <c r="X2" s="31"/>
      <c r="Y2" s="31"/>
      <c r="Z2" s="29"/>
    </row>
    <row r="3" spans="1:25" s="30" customFormat="1" ht="17.25" customHeight="1">
      <c r="A3" s="700"/>
      <c r="B3" s="746"/>
      <c r="C3" s="661"/>
      <c r="D3" s="661"/>
      <c r="E3" s="664"/>
      <c r="F3" s="664"/>
      <c r="G3" s="791"/>
      <c r="H3" s="737" t="s">
        <v>3</v>
      </c>
      <c r="I3" s="746" t="s">
        <v>4</v>
      </c>
      <c r="J3" s="746"/>
      <c r="K3" s="746"/>
      <c r="L3" s="746"/>
      <c r="M3" s="726"/>
      <c r="N3" s="664"/>
      <c r="O3" s="664"/>
      <c r="P3" s="665"/>
      <c r="Q3" s="683"/>
      <c r="R3" s="684"/>
      <c r="S3" s="684"/>
      <c r="T3" s="685"/>
      <c r="U3" s="31"/>
      <c r="V3" s="31"/>
      <c r="W3" s="31"/>
      <c r="X3" s="31"/>
      <c r="Y3" s="31"/>
    </row>
    <row r="4" spans="1:20" s="30" customFormat="1" ht="19.5" customHeight="1">
      <c r="A4" s="700"/>
      <c r="B4" s="746"/>
      <c r="C4" s="726" t="s">
        <v>5</v>
      </c>
      <c r="D4" s="726" t="s">
        <v>6</v>
      </c>
      <c r="E4" s="732" t="s">
        <v>74</v>
      </c>
      <c r="F4" s="732" t="s">
        <v>75</v>
      </c>
      <c r="G4" s="791"/>
      <c r="H4" s="737"/>
      <c r="I4" s="726" t="s">
        <v>1</v>
      </c>
      <c r="J4" s="726" t="s">
        <v>7</v>
      </c>
      <c r="K4" s="726" t="s">
        <v>8</v>
      </c>
      <c r="L4" s="726" t="s">
        <v>9</v>
      </c>
      <c r="M4" s="726"/>
      <c r="N4" s="746" t="s">
        <v>64</v>
      </c>
      <c r="O4" s="746"/>
      <c r="P4" s="747"/>
      <c r="Q4" s="742" t="s">
        <v>64</v>
      </c>
      <c r="R4" s="743"/>
      <c r="S4" s="744"/>
      <c r="T4" s="204" t="s">
        <v>135</v>
      </c>
    </row>
    <row r="5" spans="1:20" s="30" customFormat="1" ht="19.5" customHeight="1">
      <c r="A5" s="700"/>
      <c r="B5" s="746"/>
      <c r="C5" s="726"/>
      <c r="D5" s="726"/>
      <c r="E5" s="732"/>
      <c r="F5" s="732"/>
      <c r="G5" s="791"/>
      <c r="H5" s="737"/>
      <c r="I5" s="726"/>
      <c r="J5" s="726"/>
      <c r="K5" s="726"/>
      <c r="L5" s="726"/>
      <c r="M5" s="726"/>
      <c r="N5" s="49">
        <v>1</v>
      </c>
      <c r="O5" s="49">
        <v>2</v>
      </c>
      <c r="P5" s="50">
        <v>3</v>
      </c>
      <c r="Q5" s="51">
        <v>1</v>
      </c>
      <c r="R5" s="750">
        <v>2</v>
      </c>
      <c r="S5" s="751"/>
      <c r="T5" s="49"/>
    </row>
    <row r="6" spans="1:20" s="30" customFormat="1" ht="8.25" customHeight="1" hidden="1">
      <c r="A6" s="700"/>
      <c r="B6" s="746"/>
      <c r="C6" s="726"/>
      <c r="D6" s="726"/>
      <c r="E6" s="732"/>
      <c r="F6" s="732"/>
      <c r="G6" s="791"/>
      <c r="H6" s="737"/>
      <c r="I6" s="726"/>
      <c r="J6" s="726"/>
      <c r="K6" s="726"/>
      <c r="L6" s="726"/>
      <c r="M6" s="726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01"/>
      <c r="B7" s="789"/>
      <c r="C7" s="727"/>
      <c r="D7" s="727"/>
      <c r="E7" s="733"/>
      <c r="F7" s="733"/>
      <c r="G7" s="792"/>
      <c r="H7" s="738"/>
      <c r="I7" s="727"/>
      <c r="J7" s="727"/>
      <c r="K7" s="727"/>
      <c r="L7" s="727"/>
      <c r="M7" s="727"/>
      <c r="N7" s="103">
        <v>18</v>
      </c>
      <c r="O7" s="103">
        <v>11</v>
      </c>
      <c r="P7" s="104">
        <v>11</v>
      </c>
      <c r="Q7" s="105"/>
      <c r="R7" s="710"/>
      <c r="S7" s="711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12">
        <v>28</v>
      </c>
      <c r="S8" s="713"/>
      <c r="T8" s="102">
        <v>29</v>
      </c>
    </row>
    <row r="9" spans="1:34" s="32" customFormat="1" ht="19.5" customHeight="1" thickBot="1">
      <c r="A9" s="686" t="s">
        <v>111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8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95" t="s">
        <v>112</v>
      </c>
      <c r="B10" s="696"/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8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762"/>
      <c r="S11" s="763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78"/>
      <c r="S12" s="679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78" t="s">
        <v>124</v>
      </c>
      <c r="S13" s="679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93"/>
      <c r="S14" s="794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95" t="s">
        <v>116</v>
      </c>
      <c r="B15" s="796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97" t="s">
        <v>124</v>
      </c>
      <c r="S15" s="798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99" t="s">
        <v>128</v>
      </c>
      <c r="B16" s="800"/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802"/>
      <c r="S17" s="80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714" t="s">
        <v>124</v>
      </c>
      <c r="S18" s="715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714" t="s">
        <v>124</v>
      </c>
      <c r="S19" s="715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719"/>
      <c r="S20" s="720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708" t="s">
        <v>142</v>
      </c>
      <c r="S21" s="709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739"/>
      <c r="S22" s="740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739"/>
      <c r="S23" s="740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739"/>
      <c r="S24" s="740"/>
      <c r="T24" s="241"/>
    </row>
    <row r="25" spans="1:20" s="30" customFormat="1" ht="19.5" customHeight="1" thickBot="1">
      <c r="A25" s="804" t="s">
        <v>132</v>
      </c>
      <c r="B25" s="805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806" t="s">
        <v>144</v>
      </c>
      <c r="S25" s="807"/>
      <c r="T25" s="242"/>
    </row>
    <row r="26" spans="1:20" s="30" customFormat="1" ht="19.5" customHeight="1" thickBot="1">
      <c r="A26" s="808" t="s">
        <v>81</v>
      </c>
      <c r="B26" s="809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10"/>
      <c r="R26" s="810"/>
      <c r="S26" s="810"/>
      <c r="T26" s="811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812"/>
      <c r="S27" s="813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46" t="s">
        <v>126</v>
      </c>
      <c r="S28" s="647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46" t="s">
        <v>126</v>
      </c>
      <c r="S29" s="647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739"/>
      <c r="S30" s="740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708" t="s">
        <v>124</v>
      </c>
      <c r="S31" s="709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708" t="s">
        <v>127</v>
      </c>
      <c r="S32" s="709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754" t="s">
        <v>127</v>
      </c>
      <c r="S33" s="755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739" t="s">
        <v>124</v>
      </c>
      <c r="S34" s="740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719"/>
      <c r="S35" s="720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719"/>
      <c r="S36" s="720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814" t="s">
        <v>142</v>
      </c>
      <c r="S37" s="815"/>
      <c r="T37" s="244"/>
    </row>
    <row r="38" spans="1:20" s="30" customFormat="1" ht="19.5" customHeight="1" thickBot="1">
      <c r="A38" s="676" t="s">
        <v>60</v>
      </c>
      <c r="B38" s="81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817" t="s">
        <v>157</v>
      </c>
      <c r="S38" s="818"/>
      <c r="T38" s="245"/>
    </row>
    <row r="39" spans="1:20" s="30" customFormat="1" ht="19.5" customHeight="1" thickBot="1">
      <c r="A39" s="819" t="s">
        <v>107</v>
      </c>
      <c r="B39" s="820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704" t="s">
        <v>158</v>
      </c>
      <c r="S39" s="705"/>
      <c r="T39" s="245"/>
    </row>
    <row r="40" spans="1:20" s="30" customFormat="1" ht="19.5" customHeight="1" thickBot="1">
      <c r="A40" s="695" t="s">
        <v>82</v>
      </c>
      <c r="B40" s="696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8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821"/>
      <c r="S41" s="822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708"/>
      <c r="S42" s="709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708" t="s">
        <v>124</v>
      </c>
      <c r="S43" s="709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823" t="s">
        <v>124</v>
      </c>
      <c r="S44" s="824"/>
      <c r="T44" s="244"/>
    </row>
    <row r="45" spans="1:20" s="30" customFormat="1" ht="19.5" customHeight="1" thickBot="1">
      <c r="A45" s="819" t="s">
        <v>108</v>
      </c>
      <c r="B45" s="820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772" t="s">
        <v>142</v>
      </c>
      <c r="S45" s="773"/>
      <c r="T45" s="238"/>
    </row>
    <row r="46" spans="1:20" s="30" customFormat="1" ht="19.5" customHeight="1" thickBot="1">
      <c r="A46" s="825" t="s">
        <v>160</v>
      </c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705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760"/>
      <c r="S47" s="761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827"/>
      <c r="S48" s="828"/>
      <c r="T48" s="248"/>
    </row>
    <row r="49" spans="1:20" s="30" customFormat="1" ht="19.5" customHeight="1" thickBot="1">
      <c r="A49" s="795" t="s">
        <v>104</v>
      </c>
      <c r="B49" s="796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779"/>
      <c r="S49" s="780"/>
      <c r="T49" s="245"/>
    </row>
    <row r="50" spans="1:20" s="33" customFormat="1" ht="19.5" customHeight="1" thickBot="1">
      <c r="A50" s="695" t="s">
        <v>161</v>
      </c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8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829" t="s">
        <v>106</v>
      </c>
      <c r="J51" s="829"/>
      <c r="K51" s="829"/>
      <c r="L51" s="829"/>
      <c r="M51" s="829"/>
      <c r="N51" s="149"/>
      <c r="O51" s="149"/>
      <c r="P51" s="150"/>
      <c r="Q51" s="234"/>
      <c r="R51" s="779"/>
      <c r="S51" s="780"/>
      <c r="T51" s="245"/>
    </row>
    <row r="52" spans="1:20" s="30" customFormat="1" ht="19.5" customHeight="1" thickBot="1">
      <c r="A52" s="666" t="s">
        <v>105</v>
      </c>
      <c r="B52" s="830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758"/>
      <c r="S52" s="759"/>
      <c r="T52" s="238"/>
    </row>
    <row r="53" spans="1:20" s="30" customFormat="1" ht="19.5" customHeight="1" thickBot="1">
      <c r="A53" s="702" t="s">
        <v>61</v>
      </c>
      <c r="B53" s="831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832" t="s">
        <v>159</v>
      </c>
      <c r="S53" s="833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834" t="s">
        <v>138</v>
      </c>
      <c r="I54" s="835"/>
      <c r="J54" s="835"/>
      <c r="K54" s="835"/>
      <c r="L54" s="835"/>
      <c r="M54" s="835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836">
        <v>76</v>
      </c>
      <c r="S54" s="837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74" t="s">
        <v>11</v>
      </c>
      <c r="I55" s="675"/>
      <c r="J55" s="675"/>
      <c r="K55" s="675"/>
      <c r="L55" s="675"/>
      <c r="M55" s="675"/>
      <c r="N55" s="37">
        <v>2</v>
      </c>
      <c r="O55" s="37">
        <v>2</v>
      </c>
      <c r="P55" s="65">
        <v>2</v>
      </c>
      <c r="Q55" s="73">
        <v>2</v>
      </c>
      <c r="R55" s="678">
        <v>4</v>
      </c>
      <c r="S55" s="679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74" t="s">
        <v>15</v>
      </c>
      <c r="I56" s="675"/>
      <c r="J56" s="675"/>
      <c r="K56" s="675"/>
      <c r="L56" s="675"/>
      <c r="M56" s="675"/>
      <c r="N56" s="37">
        <v>9</v>
      </c>
      <c r="O56" s="37">
        <v>3</v>
      </c>
      <c r="P56" s="65">
        <v>4</v>
      </c>
      <c r="Q56" s="73">
        <v>7</v>
      </c>
      <c r="R56" s="678">
        <v>10</v>
      </c>
      <c r="S56" s="679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44" t="s">
        <v>12</v>
      </c>
      <c r="I57" s="645"/>
      <c r="J57" s="645"/>
      <c r="K57" s="645"/>
      <c r="L57" s="645"/>
      <c r="M57" s="645"/>
      <c r="N57" s="75"/>
      <c r="O57" s="75"/>
      <c r="P57" s="76">
        <v>1</v>
      </c>
      <c r="Q57" s="228"/>
      <c r="R57" s="777">
        <v>1</v>
      </c>
      <c r="S57" s="842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42" t="s">
        <v>136</v>
      </c>
      <c r="I58" s="643"/>
      <c r="J58" s="643"/>
      <c r="K58" s="643"/>
      <c r="L58" s="643"/>
      <c r="M58" s="643"/>
      <c r="N58" s="96">
        <v>1</v>
      </c>
      <c r="O58" s="97">
        <v>3</v>
      </c>
      <c r="P58" s="97">
        <v>4</v>
      </c>
      <c r="Q58" s="680" t="s">
        <v>137</v>
      </c>
      <c r="R58" s="681"/>
      <c r="S58" s="682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838">
        <v>60</v>
      </c>
      <c r="R59" s="669"/>
      <c r="S59" s="669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649"/>
      <c r="E61" s="649"/>
      <c r="F61" s="839"/>
      <c r="G61" s="839"/>
      <c r="H61" s="98"/>
      <c r="I61" s="648" t="s">
        <v>89</v>
      </c>
      <c r="J61" s="840"/>
      <c r="K61" s="84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649"/>
      <c r="E63" s="649"/>
      <c r="F63" s="839"/>
      <c r="G63" s="839"/>
      <c r="H63" s="98"/>
      <c r="I63" s="648" t="s">
        <v>87</v>
      </c>
      <c r="J63" s="841"/>
      <c r="K63" s="84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2021-05-28T09:04:11Z</cp:lastPrinted>
  <dcterms:created xsi:type="dcterms:W3CDTF">2003-06-23T04:55:14Z</dcterms:created>
  <dcterms:modified xsi:type="dcterms:W3CDTF">2024-03-05T13:00:07Z</dcterms:modified>
  <cp:category/>
  <cp:version/>
  <cp:contentType/>
  <cp:contentStatus/>
</cp:coreProperties>
</file>